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firstSheet="2" activeTab="2"/>
  </bookViews>
  <sheets>
    <sheet name="2006" sheetId="1" state="hidden" r:id="rId1"/>
    <sheet name="2006A" sheetId="2" state="hidden" r:id="rId2"/>
    <sheet name="2012" sheetId="3" r:id="rId3"/>
  </sheets>
  <definedNames>
    <definedName name="_xlnm.Print_Area" localSheetId="0">'2006'!$A:$IV</definedName>
    <definedName name="_xlnm.Print_Area" localSheetId="2">'2012'!$A$1:$Y$152</definedName>
  </definedNames>
  <calcPr fullCalcOnLoad="1"/>
</workbook>
</file>

<file path=xl/sharedStrings.xml><?xml version="1.0" encoding="utf-8"?>
<sst xmlns="http://schemas.openxmlformats.org/spreadsheetml/2006/main" count="810" uniqueCount="168">
  <si>
    <t>PRODUTOS</t>
  </si>
  <si>
    <t xml:space="preserve">MARCA </t>
  </si>
  <si>
    <t>Agenda do estudante</t>
  </si>
  <si>
    <t>Apontador c/ coletor</t>
  </si>
  <si>
    <t>Borracha bicolor</t>
  </si>
  <si>
    <t>Borracha branca n°20</t>
  </si>
  <si>
    <t>Borracha verde</t>
  </si>
  <si>
    <t>Caderno cartografia 48 fls c/seda</t>
  </si>
  <si>
    <t>Caderno cartografia 48 fls s/ seda</t>
  </si>
  <si>
    <t xml:space="preserve">Caderno universitário 96 fls. Cp. Dura </t>
  </si>
  <si>
    <t>Caderno universitário 96 fls. Cp. flexível</t>
  </si>
  <si>
    <t>Caderno universitário 10 matérias cp flexível</t>
  </si>
  <si>
    <t>Caderno universitário 10 matérias cp dura</t>
  </si>
  <si>
    <t>Caneta esferográfica cores variadas</t>
  </si>
  <si>
    <t>Caneta hidrográfica cx 06</t>
  </si>
  <si>
    <t>Caneta hidrográfica cx 12</t>
  </si>
  <si>
    <t>Cartolinas</t>
  </si>
  <si>
    <t>Cola (40 gr)</t>
  </si>
  <si>
    <t>Cola (90 gr)</t>
  </si>
  <si>
    <t>Compasso</t>
  </si>
  <si>
    <t>Corretivo liquido</t>
  </si>
  <si>
    <t>Folha stencyl ud.</t>
  </si>
  <si>
    <t>Giz de cera peq. Cx 12</t>
  </si>
  <si>
    <t>Lápis de cor gigante cx 12</t>
  </si>
  <si>
    <t>Lápis de cor cx. 12</t>
  </si>
  <si>
    <t>Lápis preto n°2</t>
  </si>
  <si>
    <t>Massa para modelar 12 cores</t>
  </si>
  <si>
    <t>Papel camurça</t>
  </si>
  <si>
    <t>Papel celofane</t>
  </si>
  <si>
    <t>Papel crepom</t>
  </si>
  <si>
    <t>Papel pardo</t>
  </si>
  <si>
    <t>Papel sulfite branco 500 fls of.2</t>
  </si>
  <si>
    <t>Papel sulfite branco 500 fls A4</t>
  </si>
  <si>
    <t>Papel sulfite colorido 100 fls A4</t>
  </si>
  <si>
    <t>Pasta polipropileno</t>
  </si>
  <si>
    <t>Pasta plastificada com aba e elástico papelão</t>
  </si>
  <si>
    <t>Pasta polionda 5,5cm</t>
  </si>
  <si>
    <t>Pincel atômico 850</t>
  </si>
  <si>
    <t>Pincel atômico 1100</t>
  </si>
  <si>
    <t>Régua plástica 30 cm</t>
  </si>
  <si>
    <t>Tesoura sem ponta</t>
  </si>
  <si>
    <t>D´Santos</t>
  </si>
  <si>
    <t>Pap. Mundial</t>
  </si>
  <si>
    <t>Liv. Escolar</t>
  </si>
  <si>
    <t>Tete S. Papelaria</t>
  </si>
  <si>
    <t>Pap. ABC</t>
  </si>
  <si>
    <t>Pap. Frei Eugênio</t>
  </si>
  <si>
    <t>Papel Cartaz</t>
  </si>
  <si>
    <t>Business Liv. Pap.</t>
  </si>
  <si>
    <t>Pap. Stª Rita</t>
  </si>
  <si>
    <t>Pap. Exata</t>
  </si>
  <si>
    <t>PAPELARIAS E LIVRARIAS</t>
  </si>
  <si>
    <t>Tilibra</t>
  </si>
  <si>
    <t>Faber</t>
  </si>
  <si>
    <t>Mercur</t>
  </si>
  <si>
    <t>-</t>
  </si>
  <si>
    <t>Caderno brochurão 80 fls capa forte</t>
  </si>
  <si>
    <t>Caderno brochurão 60 fls capa forte</t>
  </si>
  <si>
    <t>Sulamericana</t>
  </si>
  <si>
    <t>Bic</t>
  </si>
  <si>
    <t>Maxicolor</t>
  </si>
  <si>
    <t>Compacto</t>
  </si>
  <si>
    <t>Tok Mágico</t>
  </si>
  <si>
    <t>Acrilex</t>
  </si>
  <si>
    <t>Copimax</t>
  </si>
  <si>
    <t>Polibras</t>
  </si>
  <si>
    <t>Bandeirante</t>
  </si>
  <si>
    <t>Mundial</t>
  </si>
  <si>
    <t>Tinta guache 2,50 ml</t>
  </si>
  <si>
    <t>Outros</t>
  </si>
  <si>
    <t>Pilot</t>
  </si>
  <si>
    <t/>
  </si>
  <si>
    <t>Pesquisa de Material Escolar realizada nos dia 03 e 04/01/2006 - Setor de Fiscalização</t>
  </si>
  <si>
    <t>produto base.</t>
  </si>
  <si>
    <t xml:space="preserve">2 - Outros produtos são produtos de marcas variadas sempre com preço igual ou inferior ao do </t>
  </si>
  <si>
    <t>Observações:</t>
  </si>
  <si>
    <t>1 - Preços sujeitos a alteração sem aviso prévio;</t>
  </si>
  <si>
    <t>Preço mínimo</t>
  </si>
  <si>
    <t>Preço Médio</t>
  </si>
  <si>
    <t>Preço Máximo</t>
  </si>
  <si>
    <t xml:space="preserve">Varição </t>
  </si>
  <si>
    <t>Mascote</t>
  </si>
  <si>
    <t>Carfigel</t>
  </si>
  <si>
    <t>COMPARAÇÃO DE PREÇOS</t>
  </si>
  <si>
    <t xml:space="preserve">MÁXIMO 
</t>
  </si>
  <si>
    <t xml:space="preserve">MÉDIO
</t>
  </si>
  <si>
    <t xml:space="preserve">VARIAÇÃO
</t>
  </si>
  <si>
    <t>Apontador plástico</t>
  </si>
  <si>
    <t xml:space="preserve">Caderno brochurão peq. 96 fls </t>
  </si>
  <si>
    <t xml:space="preserve">Caderno brochurão peq. 48 fls </t>
  </si>
  <si>
    <t xml:space="preserve">Caderno espiral peq. 96 fls. </t>
  </si>
  <si>
    <t>Caderno universitário 96 fls.</t>
  </si>
  <si>
    <t xml:space="preserve">Caderno universitário 10 matérias </t>
  </si>
  <si>
    <t>Caneta esferográfica azul</t>
  </si>
  <si>
    <t>Caneta esferográfica preta</t>
  </si>
  <si>
    <t>Caneta esferográfica vermelha</t>
  </si>
  <si>
    <t>Cartolinas Colorida</t>
  </si>
  <si>
    <t>Cartolina Branca</t>
  </si>
  <si>
    <t>Esquadro Plástico 21x45 cm</t>
  </si>
  <si>
    <t>Esquadro Plástico 21x60 cm</t>
  </si>
  <si>
    <t>Folha Stencyl pacote c/ 05</t>
  </si>
  <si>
    <t>Giz de cera peq. Cx 06</t>
  </si>
  <si>
    <t>Gizão de Cera cx. 06</t>
  </si>
  <si>
    <t>Gizão de Cera cx. 12</t>
  </si>
  <si>
    <t>Lápis de cor cx. 06</t>
  </si>
  <si>
    <t>Lapiseira 0.5 mm</t>
  </si>
  <si>
    <t>Lapiseira 0.7 mm</t>
  </si>
  <si>
    <t>Massa para modelar 06 cores</t>
  </si>
  <si>
    <t>Mini-dicionário Lingua Portuguesa</t>
  </si>
  <si>
    <t>Papel almaço (10fls)</t>
  </si>
  <si>
    <t>Papel Fantasia</t>
  </si>
  <si>
    <t>Papel Laminado</t>
  </si>
  <si>
    <t>Papel Seda</t>
  </si>
  <si>
    <t xml:space="preserve">Papel sulfite branco 100 fls </t>
  </si>
  <si>
    <t>Papel sulfite colorido 100 fls</t>
  </si>
  <si>
    <t xml:space="preserve">Pasta plastificada com aba e elástico </t>
  </si>
  <si>
    <t>Pasta polionda 2,0cm</t>
  </si>
  <si>
    <t>Pincel Escolar n.12</t>
  </si>
  <si>
    <t>Pincel Escolar n.14</t>
  </si>
  <si>
    <t>Plástico colorido ou xadrez c/ 2 metros</t>
  </si>
  <si>
    <t>Plástico Incolor c/ 2 metros</t>
  </si>
  <si>
    <t>Régua plástica 50 cm</t>
  </si>
  <si>
    <t>Saco Plástico (Oficio 4 furos) pct 10</t>
  </si>
  <si>
    <t>Transferidor Chanfrado 360 graus"</t>
  </si>
  <si>
    <t>Transferidor Chanfrado 180 graus"</t>
  </si>
  <si>
    <t>Pasta plastificada c/ ferragem</t>
  </si>
  <si>
    <t>Cola em Bastão Pequeno (10 gr)</t>
  </si>
  <si>
    <t>Cola em Bastão Grande (21 gr)</t>
  </si>
  <si>
    <t xml:space="preserve">CROMOS
</t>
  </si>
  <si>
    <t xml:space="preserve">Papelaria 
ABC 
</t>
  </si>
  <si>
    <t xml:space="preserve">Papelaria 
Papel Cartaz
</t>
  </si>
  <si>
    <t>Papelaria Colegial</t>
  </si>
  <si>
    <t xml:space="preserve">Santa Rita
Papelaria 
</t>
  </si>
  <si>
    <t xml:space="preserve">Papelaria 
Thirocópias 
</t>
  </si>
  <si>
    <t>Tinta guache</t>
  </si>
  <si>
    <t>Eliane Martins de Araújo</t>
  </si>
  <si>
    <t>Agente de Fiscalização</t>
  </si>
  <si>
    <t>Matrícula: 33.909-1</t>
  </si>
  <si>
    <t>Chefe da Seção de Fiscalização e Pesquisa</t>
  </si>
  <si>
    <t>Leandro José da Costa Pinheiro</t>
  </si>
  <si>
    <t>Matrícula: 34.029-4</t>
  </si>
  <si>
    <t>Notas do PROCON:</t>
  </si>
  <si>
    <t>O PROCON não se responsabiliza pela qualidade nem pela procedência dos PRODUTOS pesquisados;</t>
  </si>
  <si>
    <t>O PROCON não se responsabiliza por eventual alteração nos preços;</t>
  </si>
  <si>
    <t>A pesquisa foi realizada buscando o menor preços e não por marca de produtos.</t>
  </si>
  <si>
    <t xml:space="preserve">MÍNIMO
</t>
  </si>
  <si>
    <t>0,70 cd</t>
  </si>
  <si>
    <t>0,95 cd</t>
  </si>
  <si>
    <t>0,15 cd</t>
  </si>
  <si>
    <t>Pacote palito de sorvete c/ 50</t>
  </si>
  <si>
    <t>PESQUISA COMPARATIVA DE PREÇOS DE MATERIAL ESCOLAR - JANEIRO 2016</t>
  </si>
  <si>
    <t xml:space="preserve">D' SANTOS
</t>
  </si>
  <si>
    <t>Corretivo líquido</t>
  </si>
  <si>
    <t>Os preços foram pesquisados em 7 estabelecimentos</t>
  </si>
  <si>
    <t>Não tem</t>
  </si>
  <si>
    <t>0,55 cd</t>
  </si>
  <si>
    <t>Humberto Raphael de Souza</t>
  </si>
  <si>
    <t>Matrícula: 34.379-0</t>
  </si>
  <si>
    <t>Mônica Cristina M. Souza</t>
  </si>
  <si>
    <t>Matrícula: 34.327-7</t>
  </si>
  <si>
    <t>É PERMITIDA A REPRODUÇÃO DESTE, DESDE QUE CITADA A FONTE (FUNDAÇÃO PROCON UBERABA-MG)</t>
  </si>
  <si>
    <t>Alessandro Capuzzo Barra</t>
  </si>
  <si>
    <t>Matrícula: 34.341-2</t>
  </si>
  <si>
    <t>Musa Cruz Ferreira</t>
  </si>
  <si>
    <t>Matrícula: 05-1</t>
  </si>
  <si>
    <t>Dr. Leonardo Sivieri Varanda</t>
  </si>
  <si>
    <t>Presidente da Fundação Municipal</t>
  </si>
  <si>
    <t>Fundação PROCON - Uberaba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</si>
</sst>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5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Monotype Corsiva"/>
      <family val="4"/>
    </font>
    <font>
      <i/>
      <sz val="10"/>
      <name val="Times New Roman"/>
      <family val="1"/>
    </font>
    <font>
      <b/>
      <i/>
      <sz val="15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>
        <color indexed="63"/>
      </right>
      <top style="thin"/>
      <bottom/>
    </border>
    <border>
      <left style="medium"/>
      <right/>
      <top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hair"/>
      <bottom/>
    </border>
    <border>
      <left style="hair"/>
      <right>
        <color indexed="63"/>
      </right>
      <top style="hair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/>
      <bottom style="hair"/>
    </border>
    <border>
      <left style="hair"/>
      <right>
        <color indexed="63"/>
      </right>
      <top/>
      <bottom style="hair"/>
    </border>
    <border>
      <left style="medium"/>
      <right/>
      <top/>
      <bottom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 quotePrefix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 quotePrefix="1">
      <alignment horizont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 quotePrefix="1">
      <alignment horizontal="center"/>
    </xf>
    <xf numFmtId="2" fontId="0" fillId="0" borderId="11" xfId="0" applyNumberFormat="1" applyBorder="1" applyAlignment="1">
      <alignment horizontal="center"/>
    </xf>
    <xf numFmtId="2" fontId="0" fillId="1" borderId="13" xfId="0" applyNumberFormat="1" applyFill="1" applyBorder="1" applyAlignment="1">
      <alignment horizontal="center"/>
    </xf>
    <xf numFmtId="2" fontId="0" fillId="1" borderId="11" xfId="0" applyNumberFormat="1" applyFill="1" applyBorder="1" applyAlignment="1">
      <alignment horizontal="center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Border="1" applyAlignment="1" quotePrefix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4" xfId="0" applyNumberFormat="1" applyBorder="1" applyAlignment="1" quotePrefix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 quotePrefix="1">
      <alignment horizontal="center"/>
    </xf>
    <xf numFmtId="10" fontId="0" fillId="0" borderId="16" xfId="49" applyNumberFormat="1" applyFont="1" applyBorder="1" applyAlignment="1">
      <alignment horizontal="center"/>
    </xf>
    <xf numFmtId="10" fontId="0" fillId="0" borderId="16" xfId="49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2" fontId="7" fillId="1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 wrapText="1"/>
    </xf>
    <xf numFmtId="2" fontId="7" fillId="34" borderId="16" xfId="0" applyNumberFormat="1" applyFont="1" applyFill="1" applyBorder="1" applyAlignment="1">
      <alignment horizontal="right"/>
    </xf>
    <xf numFmtId="2" fontId="7" fillId="34" borderId="16" xfId="0" applyNumberFormat="1" applyFont="1" applyFill="1" applyBorder="1" applyAlignment="1">
      <alignment/>
    </xf>
    <xf numFmtId="2" fontId="7" fillId="34" borderId="16" xfId="0" applyNumberFormat="1" applyFont="1" applyFill="1" applyBorder="1" applyAlignment="1" quotePrefix="1">
      <alignment horizontal="right"/>
    </xf>
    <xf numFmtId="2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8" fillId="0" borderId="16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right" vertical="center"/>
    </xf>
    <xf numFmtId="2" fontId="7" fillId="34" borderId="16" xfId="0" applyNumberFormat="1" applyFont="1" applyFill="1" applyBorder="1" applyAlignment="1">
      <alignment horizontal="right" wrapText="1"/>
    </xf>
    <xf numFmtId="2" fontId="7" fillId="34" borderId="16" xfId="0" applyNumberFormat="1" applyFont="1" applyFill="1" applyBorder="1" applyAlignment="1" quotePrefix="1">
      <alignment horizontal="right" wrapText="1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34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2" fontId="7" fillId="1" borderId="11" xfId="0" applyNumberFormat="1" applyFont="1" applyFill="1" applyBorder="1" applyAlignment="1">
      <alignment/>
    </xf>
    <xf numFmtId="2" fontId="7" fillId="1" borderId="10" xfId="0" applyNumberFormat="1" applyFont="1" applyFill="1" applyBorder="1" applyAlignment="1">
      <alignment/>
    </xf>
    <xf numFmtId="2" fontId="7" fillId="35" borderId="19" xfId="0" applyNumberFormat="1" applyFont="1" applyFill="1" applyBorder="1" applyAlignment="1">
      <alignment/>
    </xf>
    <xf numFmtId="2" fontId="7" fillId="1" borderId="19" xfId="0" applyNumberFormat="1" applyFont="1" applyFill="1" applyBorder="1" applyAlignment="1">
      <alignment/>
    </xf>
    <xf numFmtId="2" fontId="7" fillId="34" borderId="18" xfId="0" applyNumberFormat="1" applyFont="1" applyFill="1" applyBorder="1" applyAlignment="1" quotePrefix="1">
      <alignment horizontal="right"/>
    </xf>
    <xf numFmtId="2" fontId="7" fillId="34" borderId="18" xfId="0" applyNumberFormat="1" applyFont="1" applyFill="1" applyBorder="1" applyAlignment="1">
      <alignment horizontal="right"/>
    </xf>
    <xf numFmtId="2" fontId="7" fillId="34" borderId="11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34" borderId="20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 horizontal="right" wrapText="1"/>
    </xf>
    <xf numFmtId="2" fontId="7" fillId="34" borderId="17" xfId="0" applyNumberFormat="1" applyFont="1" applyFill="1" applyBorder="1" applyAlignment="1" quotePrefix="1">
      <alignment horizontal="right"/>
    </xf>
    <xf numFmtId="2" fontId="7" fillId="34" borderId="17" xfId="0" applyNumberFormat="1" applyFont="1" applyFill="1" applyBorder="1" applyAlignment="1">
      <alignment horizontal="right"/>
    </xf>
    <xf numFmtId="2" fontId="7" fillId="34" borderId="18" xfId="0" applyNumberFormat="1" applyFont="1" applyFill="1" applyBorder="1" applyAlignment="1">
      <alignment horizontal="center" vertical="center"/>
    </xf>
    <xf numFmtId="2" fontId="7" fillId="1" borderId="21" xfId="0" applyNumberFormat="1" applyFont="1" applyFill="1" applyBorder="1" applyAlignment="1">
      <alignment/>
    </xf>
    <xf numFmtId="2" fontId="7" fillId="34" borderId="18" xfId="0" applyNumberFormat="1" applyFont="1" applyFill="1" applyBorder="1" applyAlignment="1" quotePrefix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4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4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6" fillId="36" borderId="17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2" fontId="7" fillId="1" borderId="11" xfId="0" applyNumberFormat="1" applyFont="1" applyFill="1" applyBorder="1" applyAlignment="1">
      <alignment horizontal="center"/>
    </xf>
    <xf numFmtId="2" fontId="7" fillId="1" borderId="19" xfId="0" applyNumberFormat="1" applyFont="1" applyFill="1" applyBorder="1" applyAlignment="1">
      <alignment horizontal="center"/>
    </xf>
    <xf numFmtId="0" fontId="7" fillId="0" borderId="5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2" fontId="7" fillId="1" borderId="10" xfId="0" applyNumberFormat="1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 wrapText="1"/>
    </xf>
    <xf numFmtId="0" fontId="8" fillId="37" borderId="20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8" fillId="38" borderId="16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/>
    </xf>
    <xf numFmtId="10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7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75</xdr:row>
      <xdr:rowOff>9525</xdr:rowOff>
    </xdr:from>
    <xdr:to>
      <xdr:col>7</xdr:col>
      <xdr:colOff>0</xdr:colOff>
      <xdr:row>78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630150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151</xdr:row>
      <xdr:rowOff>9525</xdr:rowOff>
    </xdr:from>
    <xdr:to>
      <xdr:col>7</xdr:col>
      <xdr:colOff>0</xdr:colOff>
      <xdr:row>154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203150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226</xdr:row>
      <xdr:rowOff>9525</xdr:rowOff>
    </xdr:from>
    <xdr:to>
      <xdr:col>7</xdr:col>
      <xdr:colOff>0</xdr:colOff>
      <xdr:row>229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7814250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R259"/>
  <sheetViews>
    <sheetView showGridLines="0" zoomScalePageLayoutView="0" workbookViewId="0" topLeftCell="A4">
      <pane xSplit="3" ySplit="4" topLeftCell="D8" activePane="bottomRight" state="frozen"/>
      <selection pane="topLeft" activeCell="A69" sqref="A69:K101"/>
      <selection pane="topRight" activeCell="A69" sqref="A69:K101"/>
      <selection pane="bottomLeft" activeCell="A69" sqref="A69:K101"/>
      <selection pane="bottomRight" activeCell="A69" sqref="A69:K101"/>
    </sheetView>
  </sheetViews>
  <sheetFormatPr defaultColWidth="9.140625" defaultRowHeight="12.75"/>
  <cols>
    <col min="2" max="2" width="9.8515625" style="0" customWidth="1"/>
    <col min="3" max="3" width="11.8515625" style="0" customWidth="1"/>
    <col min="10" max="10" width="9.140625" style="2" customWidth="1"/>
  </cols>
  <sheetData>
    <row r="1" ht="12.75"/>
    <row r="2" ht="12.75"/>
    <row r="3" ht="12.75"/>
    <row r="4" ht="12.75"/>
    <row r="5" spans="1:9" ht="12.75">
      <c r="A5" s="84" t="s">
        <v>72</v>
      </c>
      <c r="B5" s="84"/>
      <c r="C5" s="84"/>
      <c r="D5" s="84"/>
      <c r="E5" s="84"/>
      <c r="F5" s="84"/>
      <c r="G5" s="84"/>
      <c r="H5" s="84"/>
      <c r="I5" s="84"/>
    </row>
    <row r="6" spans="1:9" ht="12.75">
      <c r="A6" s="82" t="s">
        <v>0</v>
      </c>
      <c r="B6" s="82"/>
      <c r="C6" s="82" t="s">
        <v>1</v>
      </c>
      <c r="D6" s="87" t="s">
        <v>51</v>
      </c>
      <c r="E6" s="88"/>
      <c r="F6" s="88"/>
      <c r="G6" s="88"/>
      <c r="H6" s="88"/>
      <c r="I6" s="89"/>
    </row>
    <row r="7" spans="1:9" ht="26.25" thickBot="1">
      <c r="A7" s="83"/>
      <c r="B7" s="83"/>
      <c r="C7" s="83"/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9" ht="12.75">
      <c r="A8" s="96" t="s">
        <v>2</v>
      </c>
      <c r="B8" s="96"/>
      <c r="C8" s="5" t="s">
        <v>52</v>
      </c>
      <c r="D8" s="6">
        <v>5.99</v>
      </c>
      <c r="E8" s="7" t="s">
        <v>55</v>
      </c>
      <c r="F8" s="6">
        <v>3.8</v>
      </c>
      <c r="G8" s="7" t="s">
        <v>55</v>
      </c>
      <c r="H8" s="6">
        <v>5</v>
      </c>
      <c r="I8" s="6">
        <v>4.1</v>
      </c>
    </row>
    <row r="9" spans="1:9" ht="13.5" thickBot="1">
      <c r="A9" s="97"/>
      <c r="B9" s="97"/>
      <c r="C9" s="14" t="s">
        <v>69</v>
      </c>
      <c r="D9" s="15" t="s">
        <v>55</v>
      </c>
      <c r="E9" s="16">
        <v>4</v>
      </c>
      <c r="F9" s="15" t="s">
        <v>55</v>
      </c>
      <c r="G9" s="15" t="s">
        <v>55</v>
      </c>
      <c r="H9" s="16">
        <v>3.9</v>
      </c>
      <c r="I9" s="16">
        <v>2.8</v>
      </c>
    </row>
    <row r="10" spans="1:9" ht="12.75">
      <c r="A10" s="80" t="s">
        <v>3</v>
      </c>
      <c r="B10" s="80"/>
      <c r="C10" s="5" t="s">
        <v>53</v>
      </c>
      <c r="D10" s="6">
        <v>1.69</v>
      </c>
      <c r="E10" s="6">
        <v>1.5</v>
      </c>
      <c r="F10" s="6">
        <v>1.5</v>
      </c>
      <c r="G10" s="6">
        <v>1.5</v>
      </c>
      <c r="H10" s="6">
        <v>1.7</v>
      </c>
      <c r="I10" s="6">
        <v>1.7</v>
      </c>
    </row>
    <row r="11" spans="1:9" ht="13.5" thickBot="1">
      <c r="A11" s="81"/>
      <c r="B11" s="81"/>
      <c r="C11" s="8" t="s">
        <v>69</v>
      </c>
      <c r="D11" s="9">
        <v>0.25</v>
      </c>
      <c r="E11" s="9">
        <v>0.8</v>
      </c>
      <c r="F11" s="10" t="s">
        <v>55</v>
      </c>
      <c r="G11" s="9">
        <v>1.4</v>
      </c>
      <c r="H11" s="9">
        <v>0.9</v>
      </c>
      <c r="I11" s="9">
        <v>0.5</v>
      </c>
    </row>
    <row r="12" spans="1:9" ht="12.75">
      <c r="A12" s="80" t="s">
        <v>4</v>
      </c>
      <c r="B12" s="80"/>
      <c r="C12" s="5" t="s">
        <v>54</v>
      </c>
      <c r="D12" s="7" t="s">
        <v>55</v>
      </c>
      <c r="E12" s="6">
        <v>0.3</v>
      </c>
      <c r="F12" s="6">
        <v>0.3</v>
      </c>
      <c r="G12" s="6">
        <v>0.16</v>
      </c>
      <c r="H12" s="7" t="s">
        <v>55</v>
      </c>
      <c r="I12" s="6">
        <v>0.5</v>
      </c>
    </row>
    <row r="13" spans="1:9" ht="13.5" thickBot="1">
      <c r="A13" s="81"/>
      <c r="B13" s="81"/>
      <c r="C13" s="8" t="s">
        <v>69</v>
      </c>
      <c r="D13" s="9">
        <v>0.46</v>
      </c>
      <c r="E13" s="10" t="s">
        <v>55</v>
      </c>
      <c r="F13" s="10" t="s">
        <v>55</v>
      </c>
      <c r="G13" s="10" t="s">
        <v>55</v>
      </c>
      <c r="H13" s="9">
        <v>0.15</v>
      </c>
      <c r="I13" s="10" t="s">
        <v>55</v>
      </c>
    </row>
    <row r="14" spans="1:9" ht="12.75">
      <c r="A14" s="78" t="s">
        <v>5</v>
      </c>
      <c r="B14" s="78"/>
      <c r="C14" s="1" t="s">
        <v>54</v>
      </c>
      <c r="D14" s="13">
        <v>0.36</v>
      </c>
      <c r="E14" s="13" t="s">
        <v>55</v>
      </c>
      <c r="F14" s="13">
        <v>0.4</v>
      </c>
      <c r="G14" s="13">
        <v>0.32</v>
      </c>
      <c r="H14" s="13" t="s">
        <v>55</v>
      </c>
      <c r="I14" s="13">
        <v>0.4</v>
      </c>
    </row>
    <row r="15" spans="1:9" ht="13.5" thickBot="1">
      <c r="A15" s="79"/>
      <c r="B15" s="79"/>
      <c r="C15" s="14" t="s">
        <v>69</v>
      </c>
      <c r="D15" s="15" t="s">
        <v>55</v>
      </c>
      <c r="E15" s="15">
        <v>0.3</v>
      </c>
      <c r="F15" s="15" t="s">
        <v>55</v>
      </c>
      <c r="G15" s="15" t="s">
        <v>55</v>
      </c>
      <c r="H15" s="15">
        <v>0.25</v>
      </c>
      <c r="I15" s="15" t="s">
        <v>55</v>
      </c>
    </row>
    <row r="16" spans="1:9" ht="12.75">
      <c r="A16" s="80" t="s">
        <v>6</v>
      </c>
      <c r="B16" s="80"/>
      <c r="C16" s="5" t="s">
        <v>53</v>
      </c>
      <c r="D16" s="6">
        <v>0.55</v>
      </c>
      <c r="E16" s="6">
        <v>0.4</v>
      </c>
      <c r="F16" s="6">
        <v>0.8</v>
      </c>
      <c r="G16" s="7" t="s">
        <v>55</v>
      </c>
      <c r="H16" s="6">
        <v>0.6</v>
      </c>
      <c r="I16" s="7" t="s">
        <v>55</v>
      </c>
    </row>
    <row r="17" spans="1:9" ht="13.5" thickBot="1">
      <c r="A17" s="81"/>
      <c r="B17" s="81"/>
      <c r="C17" s="8" t="s">
        <v>69</v>
      </c>
      <c r="D17" s="9">
        <v>0.15</v>
      </c>
      <c r="E17" s="10" t="s">
        <v>55</v>
      </c>
      <c r="F17" s="10" t="s">
        <v>55</v>
      </c>
      <c r="G17" s="9">
        <v>0.44</v>
      </c>
      <c r="H17" s="9">
        <v>0.4</v>
      </c>
      <c r="I17" s="9">
        <v>0.5</v>
      </c>
    </row>
    <row r="18" spans="1:9" ht="12.75">
      <c r="A18" s="78" t="s">
        <v>56</v>
      </c>
      <c r="B18" s="78"/>
      <c r="C18" s="1" t="s">
        <v>52</v>
      </c>
      <c r="D18" s="12">
        <v>3.5</v>
      </c>
      <c r="E18" s="13" t="s">
        <v>55</v>
      </c>
      <c r="F18" s="13" t="s">
        <v>55</v>
      </c>
      <c r="G18" s="12">
        <v>3.96</v>
      </c>
      <c r="H18" s="13" t="s">
        <v>55</v>
      </c>
      <c r="I18" s="13" t="s">
        <v>55</v>
      </c>
    </row>
    <row r="19" spans="1:9" ht="13.5" thickBot="1">
      <c r="A19" s="79"/>
      <c r="B19" s="79"/>
      <c r="C19" s="14" t="s">
        <v>69</v>
      </c>
      <c r="D19" s="16">
        <v>1.99</v>
      </c>
      <c r="E19" s="16">
        <v>1.7</v>
      </c>
      <c r="F19" s="16">
        <v>1.8</v>
      </c>
      <c r="G19" s="16">
        <v>3.8</v>
      </c>
      <c r="H19" s="16">
        <v>1.9</v>
      </c>
      <c r="I19" s="16">
        <v>2.3</v>
      </c>
    </row>
    <row r="20" spans="1:9" ht="12.75">
      <c r="A20" s="80" t="s">
        <v>57</v>
      </c>
      <c r="B20" s="80"/>
      <c r="C20" s="5" t="s">
        <v>52</v>
      </c>
      <c r="D20" s="6">
        <v>2.79</v>
      </c>
      <c r="E20" s="7" t="s">
        <v>55</v>
      </c>
      <c r="F20" s="7" t="s">
        <v>55</v>
      </c>
      <c r="G20" s="6">
        <v>2.9</v>
      </c>
      <c r="H20" s="7" t="s">
        <v>55</v>
      </c>
      <c r="I20" s="7" t="s">
        <v>55</v>
      </c>
    </row>
    <row r="21" spans="1:9" ht="13.5" thickBot="1">
      <c r="A21" s="81"/>
      <c r="B21" s="81"/>
      <c r="C21" s="8" t="s">
        <v>69</v>
      </c>
      <c r="D21" s="9">
        <v>1.49</v>
      </c>
      <c r="E21" s="9">
        <v>1.4</v>
      </c>
      <c r="F21" s="9">
        <v>1.6</v>
      </c>
      <c r="G21" s="10" t="s">
        <v>55</v>
      </c>
      <c r="H21" s="9">
        <v>1.4</v>
      </c>
      <c r="I21" s="9">
        <v>1.5</v>
      </c>
    </row>
    <row r="22" spans="1:9" ht="12.75">
      <c r="A22" s="78" t="s">
        <v>7</v>
      </c>
      <c r="B22" s="78"/>
      <c r="C22" s="1" t="s">
        <v>58</v>
      </c>
      <c r="D22" s="12">
        <v>2.25</v>
      </c>
      <c r="E22" s="12">
        <v>2.7</v>
      </c>
      <c r="F22" s="13" t="s">
        <v>55</v>
      </c>
      <c r="G22" s="13" t="s">
        <v>55</v>
      </c>
      <c r="H22" s="13" t="s">
        <v>55</v>
      </c>
      <c r="I22" s="13" t="s">
        <v>55</v>
      </c>
    </row>
    <row r="23" spans="1:9" ht="13.5" thickBot="1">
      <c r="A23" s="79"/>
      <c r="B23" s="79"/>
      <c r="C23" s="14" t="s">
        <v>69</v>
      </c>
      <c r="D23" s="16">
        <v>2.99</v>
      </c>
      <c r="E23" s="16">
        <v>2.5</v>
      </c>
      <c r="F23" s="16">
        <v>2.3</v>
      </c>
      <c r="G23" s="16">
        <v>1.95</v>
      </c>
      <c r="H23" s="16">
        <v>2.6</v>
      </c>
      <c r="I23" s="16">
        <v>2.45</v>
      </c>
    </row>
    <row r="24" spans="1:9" ht="12.75">
      <c r="A24" s="80" t="s">
        <v>8</v>
      </c>
      <c r="B24" s="80"/>
      <c r="C24" s="5" t="s">
        <v>58</v>
      </c>
      <c r="D24" s="6">
        <v>1.45</v>
      </c>
      <c r="E24" s="6">
        <v>1.6</v>
      </c>
      <c r="F24" s="7" t="s">
        <v>55</v>
      </c>
      <c r="G24" s="7" t="s">
        <v>55</v>
      </c>
      <c r="H24" s="7" t="s">
        <v>55</v>
      </c>
      <c r="I24" s="6">
        <v>1.75</v>
      </c>
    </row>
    <row r="25" spans="1:9" ht="13.5" thickBot="1">
      <c r="A25" s="81"/>
      <c r="B25" s="81"/>
      <c r="C25" s="8" t="s">
        <v>69</v>
      </c>
      <c r="D25" s="9">
        <v>1.4</v>
      </c>
      <c r="E25" s="9">
        <v>1.6</v>
      </c>
      <c r="F25" s="9">
        <v>1.5</v>
      </c>
      <c r="G25" s="9">
        <v>1.64</v>
      </c>
      <c r="H25" s="9">
        <v>1.6</v>
      </c>
      <c r="I25" s="10" t="s">
        <v>55</v>
      </c>
    </row>
    <row r="26" spans="1:9" ht="12.75">
      <c r="A26" s="78" t="s">
        <v>9</v>
      </c>
      <c r="B26" s="78"/>
      <c r="C26" s="1" t="s">
        <v>52</v>
      </c>
      <c r="D26" s="12">
        <v>5.99</v>
      </c>
      <c r="E26" s="12">
        <v>4</v>
      </c>
      <c r="F26" s="12">
        <v>4.8</v>
      </c>
      <c r="G26" s="12">
        <v>6.16</v>
      </c>
      <c r="H26" s="13">
        <v>5.3</v>
      </c>
      <c r="I26" s="12">
        <v>9.9</v>
      </c>
    </row>
    <row r="27" spans="1:9" ht="13.5" thickBot="1">
      <c r="A27" s="79"/>
      <c r="B27" s="79"/>
      <c r="C27" s="14" t="s">
        <v>69</v>
      </c>
      <c r="D27" s="16">
        <v>4.29</v>
      </c>
      <c r="E27" s="16">
        <v>3.5</v>
      </c>
      <c r="F27" s="15" t="s">
        <v>55</v>
      </c>
      <c r="G27" s="15" t="s">
        <v>55</v>
      </c>
      <c r="H27" s="15">
        <v>4</v>
      </c>
      <c r="I27" s="16">
        <v>3.8</v>
      </c>
    </row>
    <row r="28" spans="1:9" ht="12.75">
      <c r="A28" s="80" t="s">
        <v>10</v>
      </c>
      <c r="B28" s="80"/>
      <c r="C28" s="5" t="s">
        <v>52</v>
      </c>
      <c r="D28" s="6">
        <v>2.19</v>
      </c>
      <c r="E28" s="6">
        <v>2.9</v>
      </c>
      <c r="F28" s="6">
        <v>3.3</v>
      </c>
      <c r="G28" s="6">
        <v>3.5</v>
      </c>
      <c r="H28" s="6">
        <v>2.9</v>
      </c>
      <c r="I28" s="6"/>
    </row>
    <row r="29" spans="1:9" ht="13.5" thickBot="1">
      <c r="A29" s="81"/>
      <c r="B29" s="81"/>
      <c r="C29" s="8" t="s">
        <v>69</v>
      </c>
      <c r="D29" s="9">
        <v>1.99</v>
      </c>
      <c r="E29" s="9">
        <v>2.2</v>
      </c>
      <c r="F29" s="9">
        <v>2.5</v>
      </c>
      <c r="G29" s="10" t="s">
        <v>55</v>
      </c>
      <c r="H29" s="9">
        <v>2.6</v>
      </c>
      <c r="I29" s="9">
        <v>2.9</v>
      </c>
    </row>
    <row r="30" spans="1:9" ht="12.75">
      <c r="A30" s="78" t="s">
        <v>11</v>
      </c>
      <c r="B30" s="78"/>
      <c r="C30" s="1" t="s">
        <v>52</v>
      </c>
      <c r="D30" s="12">
        <v>4.79</v>
      </c>
      <c r="E30" s="12">
        <v>5.5</v>
      </c>
      <c r="F30" s="12">
        <v>5.4</v>
      </c>
      <c r="G30" s="12">
        <v>6.92</v>
      </c>
      <c r="H30" s="12">
        <v>5.7</v>
      </c>
      <c r="I30" s="13" t="s">
        <v>55</v>
      </c>
    </row>
    <row r="31" spans="1:9" ht="13.5" thickBot="1">
      <c r="A31" s="79"/>
      <c r="B31" s="79"/>
      <c r="C31" s="14" t="s">
        <v>69</v>
      </c>
      <c r="D31" s="16">
        <v>3.19</v>
      </c>
      <c r="E31" s="15" t="s">
        <v>55</v>
      </c>
      <c r="F31" s="15" t="s">
        <v>55</v>
      </c>
      <c r="G31" s="15" t="s">
        <v>55</v>
      </c>
      <c r="H31" s="16">
        <v>5.2</v>
      </c>
      <c r="I31" s="16">
        <v>7</v>
      </c>
    </row>
    <row r="32" spans="1:9" ht="12.75">
      <c r="A32" s="80" t="s">
        <v>12</v>
      </c>
      <c r="B32" s="80"/>
      <c r="C32" s="5" t="s">
        <v>52</v>
      </c>
      <c r="D32" s="6">
        <v>7.49</v>
      </c>
      <c r="E32" s="6">
        <v>8.5</v>
      </c>
      <c r="F32" s="6">
        <v>9</v>
      </c>
      <c r="G32" s="6">
        <v>10</v>
      </c>
      <c r="H32" s="6">
        <v>8.8</v>
      </c>
      <c r="I32" s="6">
        <v>14.5</v>
      </c>
    </row>
    <row r="33" spans="1:9" ht="13.5" thickBot="1">
      <c r="A33" s="81"/>
      <c r="B33" s="81"/>
      <c r="C33" s="8" t="s">
        <v>69</v>
      </c>
      <c r="D33" s="9">
        <v>4.49</v>
      </c>
      <c r="E33" s="9">
        <v>7.9</v>
      </c>
      <c r="F33" s="9">
        <v>7</v>
      </c>
      <c r="G33" s="9"/>
      <c r="H33" s="9">
        <v>7.5</v>
      </c>
      <c r="I33" s="9">
        <v>7.8</v>
      </c>
    </row>
    <row r="34" spans="1:9" ht="12.75">
      <c r="A34" s="78" t="s">
        <v>13</v>
      </c>
      <c r="B34" s="78"/>
      <c r="C34" s="1" t="s">
        <v>59</v>
      </c>
      <c r="D34" s="13" t="s">
        <v>55</v>
      </c>
      <c r="E34" s="12">
        <v>0.55</v>
      </c>
      <c r="F34" s="12">
        <v>0.6</v>
      </c>
      <c r="G34" s="12">
        <v>0.5</v>
      </c>
      <c r="H34" s="12">
        <v>0.6</v>
      </c>
      <c r="I34" s="12">
        <v>0.6</v>
      </c>
    </row>
    <row r="35" spans="1:9" ht="13.5" thickBot="1">
      <c r="A35" s="79"/>
      <c r="B35" s="79"/>
      <c r="C35" s="14" t="s">
        <v>69</v>
      </c>
      <c r="D35" s="16">
        <v>0.35</v>
      </c>
      <c r="E35" s="16">
        <v>0.4</v>
      </c>
      <c r="F35" s="16">
        <v>0.5</v>
      </c>
      <c r="G35" s="16">
        <v>0.49</v>
      </c>
      <c r="H35" s="16">
        <v>0.35</v>
      </c>
      <c r="I35" s="15" t="s">
        <v>55</v>
      </c>
    </row>
    <row r="36" spans="1:9" ht="12.75">
      <c r="A36" s="80" t="s">
        <v>14</v>
      </c>
      <c r="B36" s="80"/>
      <c r="C36" s="5" t="s">
        <v>53</v>
      </c>
      <c r="D36" s="6">
        <v>5.16</v>
      </c>
      <c r="E36" s="6">
        <v>4.5</v>
      </c>
      <c r="F36" s="7" t="s">
        <v>55</v>
      </c>
      <c r="G36" s="7" t="s">
        <v>55</v>
      </c>
      <c r="H36" s="7" t="s">
        <v>55</v>
      </c>
      <c r="I36" s="7" t="s">
        <v>55</v>
      </c>
    </row>
    <row r="37" spans="1:9" ht="13.5" thickBot="1">
      <c r="A37" s="81"/>
      <c r="B37" s="81"/>
      <c r="C37" s="8" t="s">
        <v>69</v>
      </c>
      <c r="D37" s="9">
        <v>0.99</v>
      </c>
      <c r="E37" s="9">
        <v>1.2</v>
      </c>
      <c r="F37" s="9">
        <v>2.8</v>
      </c>
      <c r="G37" s="9">
        <v>1.2</v>
      </c>
      <c r="H37" s="9">
        <v>1.5</v>
      </c>
      <c r="I37" s="10" t="s">
        <v>55</v>
      </c>
    </row>
    <row r="38" spans="1:9" ht="12.75">
      <c r="A38" s="78" t="s">
        <v>15</v>
      </c>
      <c r="B38" s="78"/>
      <c r="C38" s="1" t="s">
        <v>53</v>
      </c>
      <c r="D38" s="12">
        <v>9.99</v>
      </c>
      <c r="E38" s="12">
        <v>8.5</v>
      </c>
      <c r="F38" s="13" t="s">
        <v>55</v>
      </c>
      <c r="G38" s="13" t="s">
        <v>55</v>
      </c>
      <c r="H38" s="12">
        <v>9.5</v>
      </c>
      <c r="I38" s="13" t="s">
        <v>55</v>
      </c>
    </row>
    <row r="39" spans="1:9" ht="13.5" thickBot="1">
      <c r="A39" s="79"/>
      <c r="B39" s="79"/>
      <c r="C39" s="14" t="s">
        <v>69</v>
      </c>
      <c r="D39" s="16">
        <v>2.49</v>
      </c>
      <c r="E39" s="16">
        <v>2</v>
      </c>
      <c r="F39" s="16">
        <v>5.8</v>
      </c>
      <c r="G39" s="16">
        <v>2.44</v>
      </c>
      <c r="H39" s="16">
        <v>1.9</v>
      </c>
      <c r="I39" s="16">
        <v>5.8</v>
      </c>
    </row>
    <row r="40" spans="1:9" ht="12.75">
      <c r="A40" s="80" t="s">
        <v>16</v>
      </c>
      <c r="B40" s="80"/>
      <c r="C40" s="5"/>
      <c r="D40" s="6">
        <v>0.45</v>
      </c>
      <c r="E40" s="6">
        <v>0.35</v>
      </c>
      <c r="F40" s="6">
        <v>0.35</v>
      </c>
      <c r="G40" s="6">
        <v>0.36</v>
      </c>
      <c r="H40" s="6">
        <v>0.4</v>
      </c>
      <c r="I40" s="6">
        <v>0.35</v>
      </c>
    </row>
    <row r="41" spans="1:9" ht="13.5" thickBot="1">
      <c r="A41" s="81"/>
      <c r="B41" s="81"/>
      <c r="C41" s="8"/>
      <c r="D41" s="17"/>
      <c r="E41" s="17"/>
      <c r="F41" s="17"/>
      <c r="G41" s="17"/>
      <c r="H41" s="17"/>
      <c r="I41" s="17"/>
    </row>
    <row r="42" spans="1:9" ht="12.75">
      <c r="A42" s="78" t="s">
        <v>17</v>
      </c>
      <c r="B42" s="78"/>
      <c r="C42" s="1" t="s">
        <v>60</v>
      </c>
      <c r="D42" s="13" t="s">
        <v>55</v>
      </c>
      <c r="E42" s="12">
        <v>0.45</v>
      </c>
      <c r="F42" s="12">
        <v>0.5</v>
      </c>
      <c r="G42" s="13" t="s">
        <v>55</v>
      </c>
      <c r="H42" s="12">
        <v>0.45</v>
      </c>
      <c r="I42" s="13" t="s">
        <v>55</v>
      </c>
    </row>
    <row r="43" spans="1:9" ht="13.5" thickBot="1">
      <c r="A43" s="79"/>
      <c r="B43" s="79"/>
      <c r="C43" s="14" t="s">
        <v>69</v>
      </c>
      <c r="D43" s="16">
        <v>0.4</v>
      </c>
      <c r="E43" s="15" t="s">
        <v>55</v>
      </c>
      <c r="F43" s="15" t="s">
        <v>55</v>
      </c>
      <c r="G43" s="16">
        <v>0.56</v>
      </c>
      <c r="H43" s="16"/>
      <c r="I43" s="16">
        <v>0.55</v>
      </c>
    </row>
    <row r="44" spans="1:9" ht="12.75">
      <c r="A44" s="80" t="s">
        <v>18</v>
      </c>
      <c r="B44" s="80"/>
      <c r="C44" s="5" t="s">
        <v>60</v>
      </c>
      <c r="D44" s="7" t="s">
        <v>55</v>
      </c>
      <c r="E44" s="6">
        <v>0.8</v>
      </c>
      <c r="F44" s="6">
        <v>0.9</v>
      </c>
      <c r="G44" s="6"/>
      <c r="H44" s="6">
        <v>0.8</v>
      </c>
      <c r="I44" s="7" t="s">
        <v>55</v>
      </c>
    </row>
    <row r="45" spans="1:9" ht="13.5" thickBot="1">
      <c r="A45" s="81"/>
      <c r="B45" s="81"/>
      <c r="C45" s="8" t="s">
        <v>69</v>
      </c>
      <c r="D45" s="9">
        <v>0.68</v>
      </c>
      <c r="E45" s="10" t="s">
        <v>55</v>
      </c>
      <c r="F45" s="9"/>
      <c r="G45" s="9">
        <v>0.92</v>
      </c>
      <c r="H45" s="10" t="s">
        <v>55</v>
      </c>
      <c r="I45" s="9">
        <v>0.9</v>
      </c>
    </row>
    <row r="46" spans="1:9" ht="12.75">
      <c r="A46" s="78" t="s">
        <v>19</v>
      </c>
      <c r="B46" s="78"/>
      <c r="C46" s="1" t="s">
        <v>61</v>
      </c>
      <c r="D46" s="13" t="s">
        <v>55</v>
      </c>
      <c r="E46" s="12">
        <v>2.2</v>
      </c>
      <c r="F46" s="13" t="s">
        <v>55</v>
      </c>
      <c r="G46" s="13" t="s">
        <v>55</v>
      </c>
      <c r="H46" s="13" t="s">
        <v>55</v>
      </c>
      <c r="I46" s="12">
        <v>3.65</v>
      </c>
    </row>
    <row r="47" spans="1:9" ht="13.5" thickBot="1">
      <c r="A47" s="79"/>
      <c r="B47" s="79"/>
      <c r="C47" s="14" t="s">
        <v>69</v>
      </c>
      <c r="D47" s="16">
        <v>1.99</v>
      </c>
      <c r="E47" s="15" t="s">
        <v>55</v>
      </c>
      <c r="F47" s="16">
        <v>2.8</v>
      </c>
      <c r="G47" s="15" t="s">
        <v>55</v>
      </c>
      <c r="H47" s="15">
        <v>2.1</v>
      </c>
      <c r="I47" s="15" t="s">
        <v>55</v>
      </c>
    </row>
    <row r="48" spans="1:9" ht="12.75">
      <c r="A48" s="80" t="s">
        <v>20</v>
      </c>
      <c r="B48" s="80"/>
      <c r="C48" s="5" t="s">
        <v>62</v>
      </c>
      <c r="D48" s="6">
        <v>1.49</v>
      </c>
      <c r="E48" s="6">
        <v>1.2</v>
      </c>
      <c r="F48" s="6">
        <v>1.7</v>
      </c>
      <c r="G48" s="6">
        <v>2.2</v>
      </c>
      <c r="H48" s="6">
        <v>1.3</v>
      </c>
      <c r="I48" s="6">
        <v>1.65</v>
      </c>
    </row>
    <row r="49" spans="1:9" ht="13.5" thickBot="1">
      <c r="A49" s="81"/>
      <c r="B49" s="81"/>
      <c r="C49" s="8" t="s">
        <v>69</v>
      </c>
      <c r="D49" s="9">
        <v>0.61</v>
      </c>
      <c r="E49" s="9">
        <v>0.8</v>
      </c>
      <c r="F49" s="10" t="s">
        <v>55</v>
      </c>
      <c r="G49" s="9">
        <v>0.96</v>
      </c>
      <c r="H49" s="9">
        <v>0.8</v>
      </c>
      <c r="I49" s="9">
        <v>1.2</v>
      </c>
    </row>
    <row r="50" spans="1:9" ht="12.75">
      <c r="A50" s="78" t="s">
        <v>21</v>
      </c>
      <c r="B50" s="78"/>
      <c r="C50" s="1" t="s">
        <v>82</v>
      </c>
      <c r="D50" s="12">
        <v>0.38</v>
      </c>
      <c r="E50" s="13" t="s">
        <v>55</v>
      </c>
      <c r="F50" s="13" t="s">
        <v>55</v>
      </c>
      <c r="G50" s="12">
        <v>0.46</v>
      </c>
      <c r="H50" s="13" t="s">
        <v>55</v>
      </c>
      <c r="I50" s="13" t="s">
        <v>55</v>
      </c>
    </row>
    <row r="51" spans="1:9" ht="13.5" thickBot="1">
      <c r="A51" s="79"/>
      <c r="B51" s="79"/>
      <c r="C51" s="14" t="s">
        <v>69</v>
      </c>
      <c r="D51" s="15" t="s">
        <v>55</v>
      </c>
      <c r="E51" s="16">
        <v>0.4</v>
      </c>
      <c r="F51" s="16">
        <v>0.5</v>
      </c>
      <c r="G51" s="15" t="s">
        <v>55</v>
      </c>
      <c r="H51" s="16">
        <v>0.4</v>
      </c>
      <c r="I51" s="16">
        <v>0.5</v>
      </c>
    </row>
    <row r="52" spans="1:9" ht="12.75">
      <c r="A52" s="80" t="s">
        <v>22</v>
      </c>
      <c r="B52" s="80"/>
      <c r="C52" s="5" t="s">
        <v>53</v>
      </c>
      <c r="D52" s="6">
        <v>1.15</v>
      </c>
      <c r="E52" s="7" t="s">
        <v>55</v>
      </c>
      <c r="F52" s="7" t="s">
        <v>55</v>
      </c>
      <c r="G52" s="7" t="s">
        <v>55</v>
      </c>
      <c r="H52" s="6">
        <v>1.2</v>
      </c>
      <c r="I52" s="6">
        <v>2.5</v>
      </c>
    </row>
    <row r="53" spans="1:9" ht="13.5" thickBot="1">
      <c r="A53" s="81"/>
      <c r="B53" s="81"/>
      <c r="C53" s="8" t="s">
        <v>69</v>
      </c>
      <c r="D53" s="9">
        <v>0.73</v>
      </c>
      <c r="E53" s="9">
        <v>0.7</v>
      </c>
      <c r="F53" s="9">
        <v>0.9</v>
      </c>
      <c r="G53" s="9">
        <v>1.2</v>
      </c>
      <c r="H53" s="9">
        <v>0.7</v>
      </c>
      <c r="I53" s="9">
        <v>1.2</v>
      </c>
    </row>
    <row r="54" spans="1:9" ht="12.75">
      <c r="A54" s="78" t="s">
        <v>23</v>
      </c>
      <c r="B54" s="78"/>
      <c r="C54" s="1" t="s">
        <v>53</v>
      </c>
      <c r="D54" s="12">
        <v>13.33</v>
      </c>
      <c r="E54" s="12">
        <v>12.5</v>
      </c>
      <c r="F54" s="12">
        <v>12.5</v>
      </c>
      <c r="G54" s="13" t="s">
        <v>55</v>
      </c>
      <c r="H54" s="12">
        <v>13</v>
      </c>
      <c r="I54" s="12">
        <v>16</v>
      </c>
    </row>
    <row r="55" spans="1:9" ht="13.5" thickBot="1">
      <c r="A55" s="79"/>
      <c r="B55" s="79"/>
      <c r="C55" s="14" t="s">
        <v>69</v>
      </c>
      <c r="D55" s="16">
        <v>10.99</v>
      </c>
      <c r="E55" s="16">
        <v>10.9</v>
      </c>
      <c r="F55" s="15" t="s">
        <v>55</v>
      </c>
      <c r="G55" s="15" t="s">
        <v>55</v>
      </c>
      <c r="H55" s="16">
        <v>12.5</v>
      </c>
      <c r="I55" s="15" t="s">
        <v>55</v>
      </c>
    </row>
    <row r="56" spans="1:9" ht="12.75">
      <c r="A56" s="80" t="s">
        <v>24</v>
      </c>
      <c r="B56" s="80"/>
      <c r="C56" s="5" t="s">
        <v>53</v>
      </c>
      <c r="D56" s="6">
        <v>5.9</v>
      </c>
      <c r="E56" s="6">
        <v>7.5</v>
      </c>
      <c r="F56" s="7" t="s">
        <v>55</v>
      </c>
      <c r="G56" s="6">
        <v>10.3</v>
      </c>
      <c r="H56" s="6">
        <v>7.4</v>
      </c>
      <c r="I56" s="6">
        <v>8.74</v>
      </c>
    </row>
    <row r="57" spans="1:9" ht="13.5" thickBot="1">
      <c r="A57" s="81"/>
      <c r="B57" s="81"/>
      <c r="C57" s="8" t="s">
        <v>69</v>
      </c>
      <c r="D57" s="9">
        <v>2.49</v>
      </c>
      <c r="E57" s="9">
        <v>2.5</v>
      </c>
      <c r="F57" s="10">
        <v>3.3</v>
      </c>
      <c r="G57" s="9">
        <v>2.7</v>
      </c>
      <c r="H57" s="9">
        <v>2.5</v>
      </c>
      <c r="I57" s="9">
        <v>2.9</v>
      </c>
    </row>
    <row r="58" spans="1:9" ht="12.75">
      <c r="A58" s="78" t="s">
        <v>25</v>
      </c>
      <c r="B58" s="78"/>
      <c r="C58" s="1" t="s">
        <v>53</v>
      </c>
      <c r="D58" s="12">
        <v>0.28</v>
      </c>
      <c r="E58" s="12">
        <v>0.4</v>
      </c>
      <c r="F58" s="12">
        <v>0.4</v>
      </c>
      <c r="G58" s="12">
        <v>0.32</v>
      </c>
      <c r="H58" s="12">
        <v>0.35</v>
      </c>
      <c r="I58" s="13" t="s">
        <v>55</v>
      </c>
    </row>
    <row r="59" spans="1:9" ht="13.5" thickBot="1">
      <c r="A59" s="79"/>
      <c r="B59" s="79"/>
      <c r="C59" s="14" t="s">
        <v>69</v>
      </c>
      <c r="D59" s="16">
        <v>0.17</v>
      </c>
      <c r="E59" s="16">
        <v>0.15</v>
      </c>
      <c r="F59" s="16">
        <v>0.2</v>
      </c>
      <c r="G59" s="16">
        <v>0.26</v>
      </c>
      <c r="H59" s="16">
        <v>0.18</v>
      </c>
      <c r="I59" s="16">
        <v>0.2</v>
      </c>
    </row>
    <row r="60" spans="1:9" ht="12.75">
      <c r="A60" s="80" t="s">
        <v>26</v>
      </c>
      <c r="B60" s="80"/>
      <c r="C60" s="5" t="s">
        <v>63</v>
      </c>
      <c r="D60" s="6">
        <v>2.79</v>
      </c>
      <c r="E60" s="7" t="s">
        <v>55</v>
      </c>
      <c r="F60" s="7" t="s">
        <v>55</v>
      </c>
      <c r="G60" s="7" t="s">
        <v>55</v>
      </c>
      <c r="H60" s="6">
        <v>1.9</v>
      </c>
      <c r="I60" s="7" t="s">
        <v>55</v>
      </c>
    </row>
    <row r="61" spans="1:9" ht="13.5" thickBot="1">
      <c r="A61" s="81"/>
      <c r="B61" s="81"/>
      <c r="C61" s="8" t="s">
        <v>69</v>
      </c>
      <c r="D61" s="9">
        <v>1.27</v>
      </c>
      <c r="E61" s="9">
        <v>1.6</v>
      </c>
      <c r="F61" s="9">
        <v>2</v>
      </c>
      <c r="G61" s="9">
        <v>1.84</v>
      </c>
      <c r="H61" s="9">
        <v>1.3</v>
      </c>
      <c r="I61" s="9">
        <v>1.5</v>
      </c>
    </row>
    <row r="62" spans="1:9" ht="12.75">
      <c r="A62" s="78" t="s">
        <v>27</v>
      </c>
      <c r="B62" s="78"/>
      <c r="C62" s="1"/>
      <c r="D62" s="12">
        <v>0.65</v>
      </c>
      <c r="E62" s="12">
        <v>0.45</v>
      </c>
      <c r="F62" s="12">
        <v>0.6</v>
      </c>
      <c r="G62" s="12">
        <v>0.4</v>
      </c>
      <c r="H62" s="12">
        <v>0.6</v>
      </c>
      <c r="I62" s="12">
        <v>0.5</v>
      </c>
    </row>
    <row r="63" spans="1:9" ht="13.5" thickBot="1">
      <c r="A63" s="79"/>
      <c r="B63" s="79"/>
      <c r="C63" s="14"/>
      <c r="D63" s="18"/>
      <c r="E63" s="18"/>
      <c r="F63" s="18"/>
      <c r="G63" s="18"/>
      <c r="H63" s="18"/>
      <c r="I63" s="18"/>
    </row>
    <row r="64" spans="1:9" ht="12.75">
      <c r="A64" s="80" t="s">
        <v>28</v>
      </c>
      <c r="B64" s="80"/>
      <c r="C64" s="5"/>
      <c r="D64" s="6">
        <v>0.6</v>
      </c>
      <c r="E64" s="6">
        <v>0.6</v>
      </c>
      <c r="F64" s="6">
        <v>0.6</v>
      </c>
      <c r="G64" s="6">
        <v>0.6</v>
      </c>
      <c r="H64" s="6">
        <v>0.6</v>
      </c>
      <c r="I64" s="6">
        <v>0.5</v>
      </c>
    </row>
    <row r="65" spans="1:9" ht="13.5" thickBot="1">
      <c r="A65" s="81"/>
      <c r="B65" s="81"/>
      <c r="C65" s="8"/>
      <c r="D65" s="17"/>
      <c r="E65" s="17"/>
      <c r="F65" s="17"/>
      <c r="G65" s="17"/>
      <c r="H65" s="17"/>
      <c r="I65" s="17"/>
    </row>
    <row r="66" spans="1:9" ht="12.75">
      <c r="A66" s="78" t="s">
        <v>29</v>
      </c>
      <c r="B66" s="78"/>
      <c r="C66" s="1"/>
      <c r="D66" s="12">
        <v>0.55</v>
      </c>
      <c r="E66" s="12">
        <v>0.5</v>
      </c>
      <c r="F66" s="12">
        <v>0.6</v>
      </c>
      <c r="G66" s="12">
        <v>0.4</v>
      </c>
      <c r="H66" s="12">
        <v>0.5</v>
      </c>
      <c r="I66" s="12">
        <v>0.5</v>
      </c>
    </row>
    <row r="67" spans="1:9" ht="13.5" thickBot="1">
      <c r="A67" s="79"/>
      <c r="B67" s="79"/>
      <c r="C67" s="14"/>
      <c r="D67" s="18"/>
      <c r="E67" s="18"/>
      <c r="F67" s="18"/>
      <c r="G67" s="18"/>
      <c r="H67" s="18"/>
      <c r="I67" s="18"/>
    </row>
    <row r="68" spans="1:9" ht="12.75">
      <c r="A68" s="80" t="s">
        <v>30</v>
      </c>
      <c r="B68" s="80"/>
      <c r="C68" s="5"/>
      <c r="D68" s="6">
        <v>0.25</v>
      </c>
      <c r="E68" s="6">
        <v>0.32</v>
      </c>
      <c r="F68" s="6">
        <v>0.25</v>
      </c>
      <c r="G68" s="6">
        <v>0.28</v>
      </c>
      <c r="H68" s="6">
        <v>0.25</v>
      </c>
      <c r="I68" s="6">
        <v>0.3</v>
      </c>
    </row>
    <row r="69" spans="1:9" ht="13.5" thickBot="1">
      <c r="A69" s="81"/>
      <c r="B69" s="81"/>
      <c r="C69" s="8"/>
      <c r="D69" s="17"/>
      <c r="E69" s="17"/>
      <c r="F69" s="17"/>
      <c r="G69" s="17"/>
      <c r="H69" s="17"/>
      <c r="I69" s="17"/>
    </row>
    <row r="70" spans="1:9" ht="12.75">
      <c r="A70" s="80" t="s">
        <v>31</v>
      </c>
      <c r="B70" s="80"/>
      <c r="C70" s="5" t="s">
        <v>64</v>
      </c>
      <c r="D70" s="6">
        <v>14.99</v>
      </c>
      <c r="E70" s="6">
        <v>14</v>
      </c>
      <c r="F70" s="6">
        <v>15.4</v>
      </c>
      <c r="G70" s="6">
        <v>12.4</v>
      </c>
      <c r="H70" s="6">
        <v>13.9</v>
      </c>
      <c r="I70" s="6">
        <v>15</v>
      </c>
    </row>
    <row r="71" spans="1:9" ht="13.5" thickBot="1">
      <c r="A71" s="81"/>
      <c r="B71" s="81"/>
      <c r="C71" s="8" t="s">
        <v>69</v>
      </c>
      <c r="D71" s="10" t="s">
        <v>55</v>
      </c>
      <c r="E71" s="10" t="s">
        <v>55</v>
      </c>
      <c r="F71" s="10" t="s">
        <v>55</v>
      </c>
      <c r="G71" s="10" t="s">
        <v>55</v>
      </c>
      <c r="H71" s="10" t="s">
        <v>55</v>
      </c>
      <c r="I71" s="9">
        <v>15</v>
      </c>
    </row>
    <row r="72" spans="1:9" ht="12.75">
      <c r="A72" s="22"/>
      <c r="B72" s="22"/>
      <c r="C72" s="23"/>
      <c r="D72" s="30"/>
      <c r="E72" s="30"/>
      <c r="F72" s="30"/>
      <c r="G72" s="30"/>
      <c r="H72" s="30"/>
      <c r="I72" s="31"/>
    </row>
    <row r="73" spans="1:9" ht="12.75">
      <c r="A73" s="3"/>
      <c r="B73" s="3"/>
      <c r="C73" s="2"/>
      <c r="D73" s="21"/>
      <c r="E73" s="21"/>
      <c r="F73" s="21"/>
      <c r="G73" s="21"/>
      <c r="H73" s="21"/>
      <c r="I73" s="32"/>
    </row>
    <row r="74" spans="1:9" ht="12.75">
      <c r="A74" s="3"/>
      <c r="B74" s="3"/>
      <c r="C74" s="2"/>
      <c r="D74" s="21"/>
      <c r="E74" s="21"/>
      <c r="F74" s="21"/>
      <c r="G74" s="21"/>
      <c r="H74" s="21"/>
      <c r="I74" s="32"/>
    </row>
    <row r="75" spans="1:9" ht="12.75">
      <c r="A75" s="3"/>
      <c r="B75" s="3"/>
      <c r="C75" s="2"/>
      <c r="D75" s="21"/>
      <c r="E75" s="21"/>
      <c r="F75" s="21"/>
      <c r="G75" s="21"/>
      <c r="H75" s="21"/>
      <c r="I75" s="32"/>
    </row>
    <row r="76" spans="1:9" ht="12.75">
      <c r="A76" s="3"/>
      <c r="B76" s="3"/>
      <c r="C76" s="2"/>
      <c r="D76" s="21"/>
      <c r="E76" s="21"/>
      <c r="F76" s="21"/>
      <c r="G76" s="21"/>
      <c r="H76" s="21"/>
      <c r="I76" s="32"/>
    </row>
    <row r="77" spans="1:9" ht="12.75">
      <c r="A77" s="3"/>
      <c r="B77" s="3"/>
      <c r="C77" s="2"/>
      <c r="D77" s="21"/>
      <c r="E77" s="21"/>
      <c r="F77" s="21"/>
      <c r="G77" s="21"/>
      <c r="H77" s="21"/>
      <c r="I77" s="32"/>
    </row>
    <row r="78" spans="1:9" ht="12.75">
      <c r="A78" s="3"/>
      <c r="B78" s="3"/>
      <c r="C78" s="2"/>
      <c r="D78" s="21"/>
      <c r="E78" s="21"/>
      <c r="F78" s="21"/>
      <c r="G78" s="21"/>
      <c r="H78" s="21"/>
      <c r="I78" s="32"/>
    </row>
    <row r="79" spans="1:9" ht="12.75">
      <c r="A79" s="3"/>
      <c r="B79" s="3"/>
      <c r="C79" s="2"/>
      <c r="D79" s="21"/>
      <c r="E79" s="21"/>
      <c r="F79" s="21"/>
      <c r="G79" s="21"/>
      <c r="H79" s="21"/>
      <c r="I79" s="32"/>
    </row>
    <row r="80" spans="1:9" ht="12.75">
      <c r="A80" s="84" t="s">
        <v>72</v>
      </c>
      <c r="B80" s="84"/>
      <c r="C80" s="84"/>
      <c r="D80" s="84"/>
      <c r="E80" s="84"/>
      <c r="F80" s="84"/>
      <c r="G80" s="84"/>
      <c r="H80" s="84"/>
      <c r="I80" s="84"/>
    </row>
    <row r="81" spans="1:9" ht="12.75">
      <c r="A81" s="82" t="s">
        <v>0</v>
      </c>
      <c r="B81" s="82"/>
      <c r="C81" s="82" t="s">
        <v>1</v>
      </c>
      <c r="D81" s="87" t="s">
        <v>51</v>
      </c>
      <c r="E81" s="88"/>
      <c r="F81" s="88"/>
      <c r="G81" s="88"/>
      <c r="H81" s="88"/>
      <c r="I81" s="89"/>
    </row>
    <row r="82" spans="1:9" ht="26.25" thickBot="1">
      <c r="A82" s="83"/>
      <c r="B82" s="83"/>
      <c r="C82" s="83"/>
      <c r="D82" s="4" t="s">
        <v>41</v>
      </c>
      <c r="E82" s="4" t="s">
        <v>42</v>
      </c>
      <c r="F82" s="4" t="s">
        <v>43</v>
      </c>
      <c r="G82" s="4" t="s">
        <v>44</v>
      </c>
      <c r="H82" s="4" t="s">
        <v>45</v>
      </c>
      <c r="I82" s="4" t="s">
        <v>46</v>
      </c>
    </row>
    <row r="83" spans="1:9" ht="12.75" customHeight="1">
      <c r="A83" s="92" t="s">
        <v>32</v>
      </c>
      <c r="B83" s="93"/>
      <c r="C83" s="5" t="s">
        <v>64</v>
      </c>
      <c r="D83" s="6">
        <v>11.49</v>
      </c>
      <c r="E83" s="6">
        <v>11.9</v>
      </c>
      <c r="F83" s="7" t="s">
        <v>55</v>
      </c>
      <c r="G83" s="6">
        <v>11.6</v>
      </c>
      <c r="H83" s="6">
        <v>11.9</v>
      </c>
      <c r="I83" s="6">
        <v>13</v>
      </c>
    </row>
    <row r="84" spans="1:9" ht="13.5" thickBot="1">
      <c r="A84" s="94"/>
      <c r="B84" s="95"/>
      <c r="C84" s="8" t="s">
        <v>69</v>
      </c>
      <c r="D84" s="9">
        <v>11.49</v>
      </c>
      <c r="E84" s="10" t="s">
        <v>55</v>
      </c>
      <c r="F84" s="10" t="s">
        <v>55</v>
      </c>
      <c r="G84" s="10" t="s">
        <v>55</v>
      </c>
      <c r="H84" s="10" t="s">
        <v>55</v>
      </c>
      <c r="I84" s="9">
        <v>13</v>
      </c>
    </row>
    <row r="85" spans="1:9" ht="12.75">
      <c r="A85" s="78" t="s">
        <v>33</v>
      </c>
      <c r="B85" s="78"/>
      <c r="C85" s="1" t="s">
        <v>81</v>
      </c>
      <c r="D85" s="13" t="s">
        <v>55</v>
      </c>
      <c r="E85" s="13">
        <v>3.3</v>
      </c>
      <c r="F85" s="13">
        <v>4.8</v>
      </c>
      <c r="G85" s="13">
        <v>3.9</v>
      </c>
      <c r="H85" s="12">
        <v>3.8</v>
      </c>
      <c r="I85" s="13" t="s">
        <v>55</v>
      </c>
    </row>
    <row r="86" spans="1:9" ht="13.5" thickBot="1">
      <c r="A86" s="79"/>
      <c r="B86" s="79"/>
      <c r="C86" s="14" t="s">
        <v>69</v>
      </c>
      <c r="D86" s="16">
        <v>2.99</v>
      </c>
      <c r="E86" s="15" t="s">
        <v>55</v>
      </c>
      <c r="F86" s="15" t="s">
        <v>55</v>
      </c>
      <c r="G86" s="15" t="s">
        <v>55</v>
      </c>
      <c r="H86" s="15" t="s">
        <v>55</v>
      </c>
      <c r="I86" s="16">
        <v>4</v>
      </c>
    </row>
    <row r="87" spans="1:9" ht="12.75">
      <c r="A87" s="80" t="s">
        <v>34</v>
      </c>
      <c r="B87" s="80"/>
      <c r="C87" s="5" t="s">
        <v>65</v>
      </c>
      <c r="D87" s="7" t="s">
        <v>55</v>
      </c>
      <c r="E87" s="6">
        <v>1.3</v>
      </c>
      <c r="F87" s="6">
        <v>1.3</v>
      </c>
      <c r="G87" s="6">
        <v>1.24</v>
      </c>
      <c r="H87" s="6">
        <v>1.5</v>
      </c>
      <c r="I87" s="6">
        <v>1.5</v>
      </c>
    </row>
    <row r="88" spans="1:9" ht="13.5" thickBot="1">
      <c r="A88" s="81"/>
      <c r="B88" s="81"/>
      <c r="C88" s="8" t="s">
        <v>69</v>
      </c>
      <c r="D88" s="9">
        <v>2.43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</row>
    <row r="89" spans="1:9" ht="12.75">
      <c r="A89" s="78" t="s">
        <v>35</v>
      </c>
      <c r="B89" s="78"/>
      <c r="C89" s="1" t="s">
        <v>65</v>
      </c>
      <c r="D89" s="13" t="s">
        <v>55</v>
      </c>
      <c r="E89" s="12">
        <v>0.8</v>
      </c>
      <c r="F89" s="12">
        <v>0.6</v>
      </c>
      <c r="G89" s="12">
        <v>0.64</v>
      </c>
      <c r="H89" s="13" t="s">
        <v>55</v>
      </c>
      <c r="I89" s="13" t="s">
        <v>55</v>
      </c>
    </row>
    <row r="90" spans="1:9" ht="13.5" thickBot="1">
      <c r="A90" s="79"/>
      <c r="B90" s="79"/>
      <c r="C90" s="14" t="s">
        <v>69</v>
      </c>
      <c r="D90" s="16">
        <v>0.79</v>
      </c>
      <c r="E90" s="15" t="s">
        <v>55</v>
      </c>
      <c r="F90" s="15" t="s">
        <v>55</v>
      </c>
      <c r="G90" s="15" t="s">
        <v>55</v>
      </c>
      <c r="H90" s="16">
        <v>0.7</v>
      </c>
      <c r="I90" s="16">
        <v>0.7</v>
      </c>
    </row>
    <row r="91" spans="1:9" ht="12.75" customHeight="1">
      <c r="A91" s="80" t="s">
        <v>36</v>
      </c>
      <c r="B91" s="80"/>
      <c r="C91" s="5" t="s">
        <v>65</v>
      </c>
      <c r="D91" s="6">
        <v>1.8</v>
      </c>
      <c r="E91" s="6">
        <v>2.5</v>
      </c>
      <c r="F91" s="7" t="s">
        <v>55</v>
      </c>
      <c r="G91" s="7" t="s">
        <v>55</v>
      </c>
      <c r="H91" s="6">
        <v>2.5</v>
      </c>
      <c r="I91" s="6">
        <v>2.45</v>
      </c>
    </row>
    <row r="92" spans="1:9" ht="13.5" thickBot="1">
      <c r="A92" s="81"/>
      <c r="B92" s="81"/>
      <c r="C92" s="8" t="s">
        <v>69</v>
      </c>
      <c r="D92" s="10" t="s">
        <v>55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</row>
    <row r="93" spans="1:9" ht="12.75">
      <c r="A93" s="78" t="s">
        <v>37</v>
      </c>
      <c r="B93" s="78"/>
      <c r="C93" s="1" t="s">
        <v>70</v>
      </c>
      <c r="D93" s="12">
        <v>1.11</v>
      </c>
      <c r="E93" s="12">
        <v>1.2</v>
      </c>
      <c r="F93" s="13" t="s">
        <v>55</v>
      </c>
      <c r="G93" s="13" t="s">
        <v>55</v>
      </c>
      <c r="H93" s="12">
        <v>1.2</v>
      </c>
      <c r="I93" s="12">
        <v>1.4</v>
      </c>
    </row>
    <row r="94" spans="1:9" ht="13.5" thickBot="1">
      <c r="A94" s="79"/>
      <c r="B94" s="79"/>
      <c r="C94" s="14" t="s">
        <v>69</v>
      </c>
      <c r="D94" s="15" t="s">
        <v>55</v>
      </c>
      <c r="E94" s="16">
        <v>0.9</v>
      </c>
      <c r="F94" s="16">
        <v>0.95</v>
      </c>
      <c r="G94" s="16">
        <v>1.04</v>
      </c>
      <c r="H94" s="16">
        <v>0.9</v>
      </c>
      <c r="I94" s="16">
        <v>1</v>
      </c>
    </row>
    <row r="95" spans="1:9" ht="12.75">
      <c r="A95" s="80" t="s">
        <v>38</v>
      </c>
      <c r="B95" s="80"/>
      <c r="C95" s="5" t="s">
        <v>70</v>
      </c>
      <c r="D95" s="6">
        <v>1.5</v>
      </c>
      <c r="E95" s="6">
        <v>1.7</v>
      </c>
      <c r="F95" s="7" t="s">
        <v>55</v>
      </c>
      <c r="G95" s="7" t="s">
        <v>55</v>
      </c>
      <c r="H95" s="6">
        <v>1.5</v>
      </c>
      <c r="I95" s="6">
        <v>1.95</v>
      </c>
    </row>
    <row r="96" spans="1:9" ht="13.5" thickBot="1">
      <c r="A96" s="81"/>
      <c r="B96" s="81"/>
      <c r="C96" s="8" t="s">
        <v>69</v>
      </c>
      <c r="D96" s="10" t="s">
        <v>55</v>
      </c>
      <c r="E96" s="10" t="s">
        <v>55</v>
      </c>
      <c r="F96" s="9">
        <v>1.8</v>
      </c>
      <c r="G96" s="9">
        <v>1.2</v>
      </c>
      <c r="H96" s="9">
        <v>1.5</v>
      </c>
      <c r="I96" s="10" t="s">
        <v>55</v>
      </c>
    </row>
    <row r="97" spans="1:252" ht="12.75" customHeight="1">
      <c r="A97" s="90" t="s">
        <v>39</v>
      </c>
      <c r="B97" s="90"/>
      <c r="C97" s="11" t="s">
        <v>66</v>
      </c>
      <c r="D97" s="19" t="s">
        <v>55</v>
      </c>
      <c r="E97" s="20">
        <v>0.35</v>
      </c>
      <c r="F97" s="20">
        <v>0.3</v>
      </c>
      <c r="G97" s="20">
        <v>0.32</v>
      </c>
      <c r="H97" s="20">
        <v>0.3</v>
      </c>
      <c r="I97" s="20">
        <v>0.3</v>
      </c>
      <c r="J97" s="3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X97" s="98"/>
      <c r="GY97" s="98"/>
      <c r="GZ97" s="98"/>
      <c r="HA97" s="98"/>
      <c r="HB97" s="98"/>
      <c r="HC97" s="98"/>
      <c r="HD97" s="98"/>
      <c r="HE97" s="98"/>
      <c r="HF97" s="98"/>
      <c r="HG97" s="98"/>
      <c r="HH97" s="98"/>
      <c r="HI97" s="98"/>
      <c r="HJ97" s="98"/>
      <c r="HK97" s="98"/>
      <c r="HL97" s="98"/>
      <c r="HM97" s="98"/>
      <c r="HN97" s="98"/>
      <c r="HO97" s="98"/>
      <c r="HP97" s="98"/>
      <c r="HQ97" s="98"/>
      <c r="HR97" s="98"/>
      <c r="HS97" s="98"/>
      <c r="HT97" s="98"/>
      <c r="HU97" s="98"/>
      <c r="HV97" s="98"/>
      <c r="HW97" s="98"/>
      <c r="HX97" s="98"/>
      <c r="HY97" s="98"/>
      <c r="HZ97" s="98"/>
      <c r="IA97" s="98"/>
      <c r="IB97" s="98"/>
      <c r="IC97" s="98"/>
      <c r="ID97" s="98"/>
      <c r="IE97" s="98"/>
      <c r="IF97" s="98"/>
      <c r="IG97" s="98"/>
      <c r="IH97" s="98"/>
      <c r="II97" s="98"/>
      <c r="IJ97" s="98"/>
      <c r="IK97" s="98"/>
      <c r="IL97" s="98"/>
      <c r="IM97" s="98"/>
      <c r="IN97" s="98"/>
      <c r="IO97" s="98"/>
      <c r="IP97" s="98"/>
      <c r="IQ97" s="98"/>
      <c r="IR97" s="98"/>
    </row>
    <row r="98" spans="1:9" ht="13.5" thickBot="1">
      <c r="A98" s="91"/>
      <c r="B98" s="91"/>
      <c r="C98" s="14" t="s">
        <v>69</v>
      </c>
      <c r="D98" s="16">
        <v>0.24</v>
      </c>
      <c r="E98" s="15" t="s">
        <v>55</v>
      </c>
      <c r="F98" s="15" t="s">
        <v>55</v>
      </c>
      <c r="G98" s="15" t="s">
        <v>55</v>
      </c>
      <c r="H98" s="15" t="s">
        <v>55</v>
      </c>
      <c r="I98" s="15" t="s">
        <v>55</v>
      </c>
    </row>
    <row r="99" spans="1:9" ht="12.75">
      <c r="A99" s="80" t="s">
        <v>40</v>
      </c>
      <c r="B99" s="80"/>
      <c r="C99" s="5" t="s">
        <v>67</v>
      </c>
      <c r="D99" s="7" t="s">
        <v>55</v>
      </c>
      <c r="E99" s="7" t="s">
        <v>55</v>
      </c>
      <c r="F99" s="7" t="s">
        <v>55</v>
      </c>
      <c r="G99" s="7" t="s">
        <v>55</v>
      </c>
      <c r="H99" s="6">
        <v>4.5</v>
      </c>
      <c r="I99" s="6">
        <v>2.8</v>
      </c>
    </row>
    <row r="100" spans="1:9" ht="13.5" thickBot="1">
      <c r="A100" s="81"/>
      <c r="B100" s="81"/>
      <c r="C100" s="8" t="s">
        <v>69</v>
      </c>
      <c r="D100" s="9">
        <v>0.5</v>
      </c>
      <c r="E100" s="9">
        <v>1.3</v>
      </c>
      <c r="F100" s="9">
        <v>1.7</v>
      </c>
      <c r="G100" s="9">
        <v>1.36</v>
      </c>
      <c r="H100" s="9">
        <v>1.5</v>
      </c>
      <c r="I100" s="9">
        <v>1.4</v>
      </c>
    </row>
    <row r="101" spans="1:9" ht="12.75">
      <c r="A101" s="78" t="s">
        <v>68</v>
      </c>
      <c r="B101" s="78"/>
      <c r="C101" s="1" t="s">
        <v>63</v>
      </c>
      <c r="D101" s="12">
        <v>3.89</v>
      </c>
      <c r="E101" s="12"/>
      <c r="F101" s="12">
        <v>2.2</v>
      </c>
      <c r="G101" s="13" t="s">
        <v>55</v>
      </c>
      <c r="H101" s="12">
        <v>3.95</v>
      </c>
      <c r="I101" s="12">
        <v>4.2</v>
      </c>
    </row>
    <row r="102" spans="1:9" ht="13.5" thickBot="1">
      <c r="A102" s="81"/>
      <c r="B102" s="81"/>
      <c r="C102" s="8" t="s">
        <v>69</v>
      </c>
      <c r="D102" s="9">
        <v>2.52</v>
      </c>
      <c r="E102" s="9">
        <v>1.9</v>
      </c>
      <c r="F102" s="10" t="s">
        <v>55</v>
      </c>
      <c r="G102" s="9">
        <v>2.28</v>
      </c>
      <c r="H102" s="9">
        <v>2.5</v>
      </c>
      <c r="I102" s="9">
        <v>2.45</v>
      </c>
    </row>
    <row r="152" ht="12.75"/>
    <row r="153" ht="12.75"/>
    <row r="154" ht="12.75"/>
    <row r="155" spans="1:9" ht="12.75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9" ht="12.75">
      <c r="A156" s="85" t="s">
        <v>72</v>
      </c>
      <c r="B156" s="85"/>
      <c r="C156" s="85"/>
      <c r="D156" s="85"/>
      <c r="E156" s="85"/>
      <c r="F156" s="85"/>
      <c r="G156" s="85"/>
      <c r="H156" s="86"/>
      <c r="I156" s="86"/>
    </row>
    <row r="157" spans="1:9" ht="12.75">
      <c r="A157" s="82" t="s">
        <v>0</v>
      </c>
      <c r="B157" s="82"/>
      <c r="C157" s="82" t="s">
        <v>1</v>
      </c>
      <c r="D157" s="87" t="s">
        <v>51</v>
      </c>
      <c r="E157" s="88"/>
      <c r="F157" s="88"/>
      <c r="G157" s="89"/>
      <c r="H157" s="35"/>
      <c r="I157" s="2"/>
    </row>
    <row r="158" spans="1:7" ht="26.25" thickBot="1">
      <c r="A158" s="83"/>
      <c r="B158" s="83"/>
      <c r="C158" s="83"/>
      <c r="D158" s="4" t="s">
        <v>47</v>
      </c>
      <c r="E158" s="4" t="s">
        <v>48</v>
      </c>
      <c r="F158" s="4" t="s">
        <v>49</v>
      </c>
      <c r="G158" s="4" t="s">
        <v>50</v>
      </c>
    </row>
    <row r="159" spans="1:7" ht="12.75">
      <c r="A159" s="92" t="s">
        <v>2</v>
      </c>
      <c r="B159" s="93"/>
      <c r="C159" s="5" t="s">
        <v>52</v>
      </c>
      <c r="D159" s="6">
        <v>4</v>
      </c>
      <c r="E159" s="6">
        <v>5.7</v>
      </c>
      <c r="F159" s="6">
        <v>4.5</v>
      </c>
      <c r="G159" s="6">
        <v>4.4</v>
      </c>
    </row>
    <row r="160" spans="1:7" ht="13.5" thickBot="1">
      <c r="A160" s="94"/>
      <c r="B160" s="95"/>
      <c r="C160" s="14" t="s">
        <v>69</v>
      </c>
      <c r="D160" s="15" t="s">
        <v>55</v>
      </c>
      <c r="E160" s="15" t="s">
        <v>55</v>
      </c>
      <c r="F160" s="15" t="s">
        <v>55</v>
      </c>
      <c r="G160" s="16">
        <v>3.9</v>
      </c>
    </row>
    <row r="161" spans="1:7" ht="12.75">
      <c r="A161" s="80" t="s">
        <v>3</v>
      </c>
      <c r="B161" s="80"/>
      <c r="C161" s="5" t="s">
        <v>53</v>
      </c>
      <c r="D161" s="6">
        <v>1.7</v>
      </c>
      <c r="E161" s="6">
        <v>1.6</v>
      </c>
      <c r="F161" s="6">
        <v>1.75</v>
      </c>
      <c r="G161" s="6">
        <v>1.7</v>
      </c>
    </row>
    <row r="162" spans="1:7" ht="13.5" thickBot="1">
      <c r="A162" s="81"/>
      <c r="B162" s="81"/>
      <c r="C162" s="8" t="s">
        <v>69</v>
      </c>
      <c r="D162" s="9">
        <v>0.15</v>
      </c>
      <c r="E162" s="10" t="s">
        <v>55</v>
      </c>
      <c r="F162" s="9">
        <v>1</v>
      </c>
      <c r="G162" s="9">
        <v>0.65</v>
      </c>
    </row>
    <row r="163" spans="1:7" ht="12.75">
      <c r="A163" s="80" t="s">
        <v>4</v>
      </c>
      <c r="B163" s="80"/>
      <c r="C163" s="5" t="s">
        <v>54</v>
      </c>
      <c r="D163" s="7" t="s">
        <v>71</v>
      </c>
      <c r="E163" s="7" t="s">
        <v>55</v>
      </c>
      <c r="F163" s="6">
        <v>0.3</v>
      </c>
      <c r="G163" s="7" t="s">
        <v>55</v>
      </c>
    </row>
    <row r="164" spans="1:7" ht="13.5" thickBot="1">
      <c r="A164" s="81"/>
      <c r="B164" s="81"/>
      <c r="C164" s="8" t="s">
        <v>69</v>
      </c>
      <c r="D164" s="9">
        <v>0.12</v>
      </c>
      <c r="E164" s="9">
        <v>0.25</v>
      </c>
      <c r="F164" s="10" t="s">
        <v>55</v>
      </c>
      <c r="G164" s="9">
        <v>0.25</v>
      </c>
    </row>
    <row r="165" spans="1:7" ht="12.75">
      <c r="A165" s="78" t="s">
        <v>5</v>
      </c>
      <c r="B165" s="78"/>
      <c r="C165" s="1" t="s">
        <v>54</v>
      </c>
      <c r="D165" s="13">
        <v>0.5</v>
      </c>
      <c r="E165" s="13" t="s">
        <v>55</v>
      </c>
      <c r="F165" s="13" t="s">
        <v>55</v>
      </c>
      <c r="G165" s="13" t="s">
        <v>55</v>
      </c>
    </row>
    <row r="166" spans="1:7" ht="13.5" thickBot="1">
      <c r="A166" s="79"/>
      <c r="B166" s="79"/>
      <c r="C166" s="14" t="s">
        <v>69</v>
      </c>
      <c r="D166" s="16">
        <v>0.2</v>
      </c>
      <c r="E166" s="16">
        <v>0.45</v>
      </c>
      <c r="F166" s="16">
        <v>0.25</v>
      </c>
      <c r="G166" s="15">
        <v>0.35</v>
      </c>
    </row>
    <row r="167" spans="1:7" ht="12.75">
      <c r="A167" s="80" t="s">
        <v>6</v>
      </c>
      <c r="B167" s="80"/>
      <c r="C167" s="5" t="s">
        <v>53</v>
      </c>
      <c r="D167" s="7" t="s">
        <v>55</v>
      </c>
      <c r="E167" s="6">
        <v>0.55</v>
      </c>
      <c r="F167" s="7" t="s">
        <v>55</v>
      </c>
      <c r="G167" s="7" t="s">
        <v>55</v>
      </c>
    </row>
    <row r="168" spans="1:7" ht="13.5" thickBot="1">
      <c r="A168" s="81"/>
      <c r="B168" s="81"/>
      <c r="C168" s="8" t="s">
        <v>69</v>
      </c>
      <c r="D168" s="9">
        <v>0.7</v>
      </c>
      <c r="E168" s="9">
        <v>0.45</v>
      </c>
      <c r="F168" s="9">
        <v>0.55</v>
      </c>
      <c r="G168" s="9">
        <v>0.4</v>
      </c>
    </row>
    <row r="169" spans="1:7" ht="12.75">
      <c r="A169" s="78" t="s">
        <v>56</v>
      </c>
      <c r="B169" s="78"/>
      <c r="C169" s="1" t="s">
        <v>52</v>
      </c>
      <c r="D169" s="12">
        <v>3.4</v>
      </c>
      <c r="E169" s="12">
        <v>3.05</v>
      </c>
      <c r="F169" s="12">
        <v>2.4</v>
      </c>
      <c r="G169" s="13" t="s">
        <v>55</v>
      </c>
    </row>
    <row r="170" spans="1:7" ht="13.5" thickBot="1">
      <c r="A170" s="79"/>
      <c r="B170" s="79"/>
      <c r="C170" s="14" t="s">
        <v>69</v>
      </c>
      <c r="D170" s="15" t="s">
        <v>55</v>
      </c>
      <c r="E170" s="15" t="s">
        <v>55</v>
      </c>
      <c r="F170" s="16">
        <v>1.85</v>
      </c>
      <c r="G170" s="16">
        <v>1.89</v>
      </c>
    </row>
    <row r="171" spans="1:7" ht="12.75">
      <c r="A171" s="80" t="s">
        <v>57</v>
      </c>
      <c r="B171" s="80"/>
      <c r="C171" s="5" t="s">
        <v>52</v>
      </c>
      <c r="D171" s="6">
        <v>2.6</v>
      </c>
      <c r="E171" s="6">
        <v>2.6</v>
      </c>
      <c r="F171" s="6">
        <v>2.3</v>
      </c>
      <c r="G171" s="7" t="s">
        <v>55</v>
      </c>
    </row>
    <row r="172" spans="1:7" ht="13.5" thickBot="1">
      <c r="A172" s="81"/>
      <c r="B172" s="81"/>
      <c r="C172" s="8" t="s">
        <v>69</v>
      </c>
      <c r="D172" s="10" t="s">
        <v>55</v>
      </c>
      <c r="E172" s="10" t="s">
        <v>55</v>
      </c>
      <c r="F172" s="9">
        <v>1.45</v>
      </c>
      <c r="G172" s="9">
        <v>1.59</v>
      </c>
    </row>
    <row r="173" spans="1:7" ht="12.75">
      <c r="A173" s="78" t="s">
        <v>7</v>
      </c>
      <c r="B173" s="78"/>
      <c r="C173" s="1" t="s">
        <v>58</v>
      </c>
      <c r="D173" s="12">
        <v>3.2</v>
      </c>
      <c r="E173" s="13" t="s">
        <v>55</v>
      </c>
      <c r="F173" s="12">
        <v>2.45</v>
      </c>
      <c r="G173" s="12">
        <v>3</v>
      </c>
    </row>
    <row r="174" spans="1:7" ht="13.5" thickBot="1">
      <c r="A174" s="79"/>
      <c r="B174" s="79"/>
      <c r="C174" s="14" t="s">
        <v>69</v>
      </c>
      <c r="D174" s="15" t="s">
        <v>55</v>
      </c>
      <c r="E174" s="16">
        <v>2.75</v>
      </c>
      <c r="F174" s="15" t="s">
        <v>55</v>
      </c>
      <c r="G174" s="15" t="s">
        <v>55</v>
      </c>
    </row>
    <row r="175" spans="1:7" ht="12.75">
      <c r="A175" s="80" t="s">
        <v>8</v>
      </c>
      <c r="B175" s="80"/>
      <c r="C175" s="5" t="s">
        <v>58</v>
      </c>
      <c r="D175" s="6">
        <v>1.7</v>
      </c>
      <c r="E175" s="7" t="s">
        <v>55</v>
      </c>
      <c r="F175" s="6">
        <v>1.48</v>
      </c>
      <c r="G175" s="6">
        <v>1.8</v>
      </c>
    </row>
    <row r="176" spans="1:7" ht="13.5" thickBot="1">
      <c r="A176" s="81"/>
      <c r="B176" s="81"/>
      <c r="C176" s="8" t="s">
        <v>69</v>
      </c>
      <c r="D176" s="10" t="s">
        <v>55</v>
      </c>
      <c r="E176" s="9">
        <v>2.6</v>
      </c>
      <c r="F176" s="10" t="s">
        <v>55</v>
      </c>
      <c r="G176" s="10" t="s">
        <v>55</v>
      </c>
    </row>
    <row r="177" spans="1:7" ht="12.75">
      <c r="A177" s="78" t="s">
        <v>9</v>
      </c>
      <c r="B177" s="78"/>
      <c r="C177" s="1" t="s">
        <v>52</v>
      </c>
      <c r="D177" s="12">
        <v>4.85</v>
      </c>
      <c r="E177" s="12">
        <v>5.5</v>
      </c>
      <c r="F177" s="12">
        <v>4.25</v>
      </c>
      <c r="G177" s="12">
        <v>3.45</v>
      </c>
    </row>
    <row r="178" spans="1:7" ht="13.5" thickBot="1">
      <c r="A178" s="79"/>
      <c r="B178" s="79"/>
      <c r="C178" s="14" t="s">
        <v>69</v>
      </c>
      <c r="D178" s="15" t="s">
        <v>55</v>
      </c>
      <c r="E178" s="16">
        <v>3.8</v>
      </c>
      <c r="F178" s="15" t="s">
        <v>55</v>
      </c>
      <c r="G178" s="16">
        <v>3.15</v>
      </c>
    </row>
    <row r="179" spans="1:7" ht="12.75">
      <c r="A179" s="80" t="s">
        <v>10</v>
      </c>
      <c r="B179" s="80"/>
      <c r="C179" s="5" t="s">
        <v>52</v>
      </c>
      <c r="D179" s="6">
        <v>2.5</v>
      </c>
      <c r="E179" s="6">
        <v>2.8</v>
      </c>
      <c r="F179" s="6">
        <v>2.8</v>
      </c>
      <c r="G179" s="6">
        <v>2.4</v>
      </c>
    </row>
    <row r="180" spans="1:7" ht="13.5" thickBot="1">
      <c r="A180" s="81"/>
      <c r="B180" s="81"/>
      <c r="C180" s="8" t="s">
        <v>69</v>
      </c>
      <c r="D180" s="10" t="s">
        <v>55</v>
      </c>
      <c r="E180" s="9">
        <v>2.35</v>
      </c>
      <c r="F180" s="10" t="s">
        <v>55</v>
      </c>
      <c r="G180" s="9">
        <v>2.2</v>
      </c>
    </row>
    <row r="181" spans="1:7" ht="12.75">
      <c r="A181" s="78" t="s">
        <v>11</v>
      </c>
      <c r="B181" s="78"/>
      <c r="C181" s="1" t="s">
        <v>52</v>
      </c>
      <c r="D181" s="13" t="s">
        <v>55</v>
      </c>
      <c r="E181" s="12">
        <v>6.1</v>
      </c>
      <c r="F181" s="12">
        <v>5.6</v>
      </c>
      <c r="G181" s="12">
        <v>5.59</v>
      </c>
    </row>
    <row r="182" spans="1:7" ht="13.5" thickBot="1">
      <c r="A182" s="79"/>
      <c r="B182" s="79"/>
      <c r="C182" s="14" t="s">
        <v>69</v>
      </c>
      <c r="D182" s="15" t="s">
        <v>55</v>
      </c>
      <c r="E182" s="15" t="s">
        <v>55</v>
      </c>
      <c r="F182" s="16">
        <v>5.25</v>
      </c>
      <c r="G182" s="16">
        <v>4.89</v>
      </c>
    </row>
    <row r="183" spans="1:7" ht="12.75">
      <c r="A183" s="80" t="s">
        <v>12</v>
      </c>
      <c r="B183" s="80"/>
      <c r="C183" s="5" t="s">
        <v>52</v>
      </c>
      <c r="D183" s="6">
        <v>8.5</v>
      </c>
      <c r="E183" s="6">
        <v>8.8</v>
      </c>
      <c r="F183" s="6">
        <v>9.2</v>
      </c>
      <c r="G183" s="6">
        <v>5.95</v>
      </c>
    </row>
    <row r="184" spans="1:7" ht="13.5" thickBot="1">
      <c r="A184" s="81"/>
      <c r="B184" s="81"/>
      <c r="C184" s="8" t="s">
        <v>69</v>
      </c>
      <c r="D184" s="10" t="s">
        <v>55</v>
      </c>
      <c r="E184" s="10" t="s">
        <v>55</v>
      </c>
      <c r="F184" s="9">
        <v>7.5</v>
      </c>
      <c r="G184" s="10" t="s">
        <v>55</v>
      </c>
    </row>
    <row r="185" spans="1:7" ht="12.75">
      <c r="A185" s="78" t="s">
        <v>13</v>
      </c>
      <c r="B185" s="78"/>
      <c r="C185" s="1" t="s">
        <v>59</v>
      </c>
      <c r="D185" s="12">
        <v>0.7</v>
      </c>
      <c r="E185" s="12">
        <v>0.55</v>
      </c>
      <c r="F185" s="12">
        <v>0.65</v>
      </c>
      <c r="G185" s="12">
        <v>0.65</v>
      </c>
    </row>
    <row r="186" spans="1:7" ht="13.5" thickBot="1">
      <c r="A186" s="79"/>
      <c r="B186" s="79"/>
      <c r="C186" s="14" t="s">
        <v>69</v>
      </c>
      <c r="D186" s="15" t="s">
        <v>55</v>
      </c>
      <c r="E186" s="16">
        <v>0.45</v>
      </c>
      <c r="F186" s="16">
        <v>0.4</v>
      </c>
      <c r="G186" s="16">
        <v>0.29</v>
      </c>
    </row>
    <row r="187" spans="1:7" ht="12.75">
      <c r="A187" s="80" t="s">
        <v>14</v>
      </c>
      <c r="B187" s="80"/>
      <c r="C187" s="5" t="s">
        <v>53</v>
      </c>
      <c r="D187" s="7" t="s">
        <v>55</v>
      </c>
      <c r="E187" s="7" t="s">
        <v>55</v>
      </c>
      <c r="F187" s="7" t="s">
        <v>55</v>
      </c>
      <c r="G187" s="7" t="s">
        <v>55</v>
      </c>
    </row>
    <row r="188" spans="1:7" ht="13.5" thickBot="1">
      <c r="A188" s="81"/>
      <c r="B188" s="81"/>
      <c r="C188" s="8" t="s">
        <v>69</v>
      </c>
      <c r="D188" s="9">
        <v>3.6</v>
      </c>
      <c r="E188" s="10" t="s">
        <v>55</v>
      </c>
      <c r="F188" s="9">
        <v>1</v>
      </c>
      <c r="G188" s="9">
        <v>1.3</v>
      </c>
    </row>
    <row r="189" spans="1:7" ht="12.75">
      <c r="A189" s="78" t="s">
        <v>15</v>
      </c>
      <c r="B189" s="78"/>
      <c r="C189" s="1" t="s">
        <v>53</v>
      </c>
      <c r="D189" s="13" t="s">
        <v>55</v>
      </c>
      <c r="E189" s="12">
        <v>8.05</v>
      </c>
      <c r="F189" s="12">
        <v>9.7</v>
      </c>
      <c r="G189" s="13" t="s">
        <v>55</v>
      </c>
    </row>
    <row r="190" spans="1:7" ht="13.5" thickBot="1">
      <c r="A190" s="79"/>
      <c r="B190" s="79"/>
      <c r="C190" s="14" t="s">
        <v>69</v>
      </c>
      <c r="D190" s="16">
        <v>6.5</v>
      </c>
      <c r="E190" s="16">
        <v>2.6</v>
      </c>
      <c r="F190" s="16">
        <v>2</v>
      </c>
      <c r="G190" s="16">
        <v>2</v>
      </c>
    </row>
    <row r="191" spans="1:7" ht="12.75">
      <c r="A191" s="80" t="s">
        <v>16</v>
      </c>
      <c r="B191" s="80"/>
      <c r="C191" s="5"/>
      <c r="D191" s="6">
        <v>0.4</v>
      </c>
      <c r="E191" s="6">
        <v>0.35</v>
      </c>
      <c r="F191" s="6">
        <v>0.35</v>
      </c>
      <c r="G191" s="6">
        <v>0.4</v>
      </c>
    </row>
    <row r="192" spans="1:7" ht="13.5" thickBot="1">
      <c r="A192" s="81"/>
      <c r="B192" s="81"/>
      <c r="C192" s="8"/>
      <c r="D192" s="17"/>
      <c r="E192" s="17"/>
      <c r="F192" s="17"/>
      <c r="G192" s="17"/>
    </row>
    <row r="193" spans="1:7" ht="12.75">
      <c r="A193" s="78" t="s">
        <v>17</v>
      </c>
      <c r="B193" s="78"/>
      <c r="C193" s="1" t="s">
        <v>60</v>
      </c>
      <c r="D193" s="13" t="s">
        <v>55</v>
      </c>
      <c r="E193" s="13" t="s">
        <v>55</v>
      </c>
      <c r="F193" s="12">
        <v>0.4</v>
      </c>
      <c r="G193" s="13" t="s">
        <v>55</v>
      </c>
    </row>
    <row r="194" spans="1:7" ht="13.5" thickBot="1">
      <c r="A194" s="79"/>
      <c r="B194" s="79"/>
      <c r="C194" s="14" t="s">
        <v>69</v>
      </c>
      <c r="D194" s="16">
        <v>0.5</v>
      </c>
      <c r="E194" s="16">
        <v>0.65</v>
      </c>
      <c r="F194" s="15" t="s">
        <v>55</v>
      </c>
      <c r="G194" s="16">
        <v>0.4</v>
      </c>
    </row>
    <row r="195" spans="1:7" ht="12.75">
      <c r="A195" s="80" t="s">
        <v>18</v>
      </c>
      <c r="B195" s="80"/>
      <c r="C195" s="5" t="s">
        <v>60</v>
      </c>
      <c r="D195" s="7" t="s">
        <v>55</v>
      </c>
      <c r="E195" s="7" t="s">
        <v>55</v>
      </c>
      <c r="F195" s="6">
        <v>0.69</v>
      </c>
      <c r="G195" s="7" t="s">
        <v>55</v>
      </c>
    </row>
    <row r="196" spans="1:7" ht="13.5" thickBot="1">
      <c r="A196" s="81"/>
      <c r="B196" s="81"/>
      <c r="C196" s="8" t="s">
        <v>69</v>
      </c>
      <c r="D196" s="9">
        <v>0.9</v>
      </c>
      <c r="E196" s="9">
        <v>1.1</v>
      </c>
      <c r="F196" s="9"/>
      <c r="G196" s="9">
        <v>0.75</v>
      </c>
    </row>
    <row r="197" spans="1:7" ht="12.75">
      <c r="A197" s="78" t="s">
        <v>19</v>
      </c>
      <c r="B197" s="78"/>
      <c r="C197" s="1" t="s">
        <v>61</v>
      </c>
      <c r="D197" s="13" t="s">
        <v>55</v>
      </c>
      <c r="E197" s="13" t="s">
        <v>55</v>
      </c>
      <c r="F197" s="13" t="s">
        <v>55</v>
      </c>
      <c r="G197" s="12">
        <v>3</v>
      </c>
    </row>
    <row r="198" spans="1:7" ht="13.5" thickBot="1">
      <c r="A198" s="79"/>
      <c r="B198" s="79"/>
      <c r="C198" s="14" t="s">
        <v>69</v>
      </c>
      <c r="D198" s="16">
        <v>2.7</v>
      </c>
      <c r="E198" s="16">
        <v>2.9</v>
      </c>
      <c r="F198" s="16">
        <v>2.85</v>
      </c>
      <c r="G198" s="16">
        <v>2.1</v>
      </c>
    </row>
    <row r="199" spans="1:7" ht="12.75">
      <c r="A199" s="80" t="s">
        <v>20</v>
      </c>
      <c r="B199" s="80"/>
      <c r="C199" s="5" t="s">
        <v>62</v>
      </c>
      <c r="D199" s="7" t="s">
        <v>55</v>
      </c>
      <c r="E199" s="7" t="s">
        <v>55</v>
      </c>
      <c r="F199" s="7" t="s">
        <v>55</v>
      </c>
      <c r="G199" s="7" t="s">
        <v>55</v>
      </c>
    </row>
    <row r="200" spans="1:7" ht="13.5" thickBot="1">
      <c r="A200" s="81"/>
      <c r="B200" s="81"/>
      <c r="C200" s="8" t="s">
        <v>69</v>
      </c>
      <c r="D200" s="9">
        <v>0.8</v>
      </c>
      <c r="E200" s="9">
        <v>0.8</v>
      </c>
      <c r="F200" s="9">
        <v>0.75</v>
      </c>
      <c r="G200" s="9">
        <v>0.8</v>
      </c>
    </row>
    <row r="201" spans="1:7" ht="12.75">
      <c r="A201" s="78" t="s">
        <v>21</v>
      </c>
      <c r="B201" s="78"/>
      <c r="C201" s="1" t="s">
        <v>82</v>
      </c>
      <c r="D201" s="13" t="s">
        <v>55</v>
      </c>
      <c r="E201" s="13" t="s">
        <v>55</v>
      </c>
      <c r="F201" s="13">
        <v>0.42</v>
      </c>
      <c r="G201" s="13">
        <v>0.4</v>
      </c>
    </row>
    <row r="202" spans="1:7" ht="13.5" thickBot="1">
      <c r="A202" s="79"/>
      <c r="B202" s="79"/>
      <c r="C202" s="14" t="s">
        <v>69</v>
      </c>
      <c r="D202" s="16">
        <v>0.5</v>
      </c>
      <c r="E202" s="16">
        <v>0.5</v>
      </c>
      <c r="F202" s="15" t="s">
        <v>55</v>
      </c>
      <c r="G202" s="15" t="s">
        <v>55</v>
      </c>
    </row>
    <row r="203" spans="1:7" ht="12.75">
      <c r="A203" s="80" t="s">
        <v>22</v>
      </c>
      <c r="B203" s="80"/>
      <c r="C203" s="5" t="s">
        <v>53</v>
      </c>
      <c r="D203" s="7" t="s">
        <v>55</v>
      </c>
      <c r="E203" s="7" t="s">
        <v>55</v>
      </c>
      <c r="F203" s="7" t="s">
        <v>55</v>
      </c>
      <c r="G203" s="7" t="s">
        <v>55</v>
      </c>
    </row>
    <row r="204" spans="1:7" ht="13.5" thickBot="1">
      <c r="A204" s="81"/>
      <c r="B204" s="81"/>
      <c r="C204" s="8" t="s">
        <v>69</v>
      </c>
      <c r="D204" s="9">
        <v>0.7</v>
      </c>
      <c r="E204" s="9">
        <v>1.55</v>
      </c>
      <c r="F204" s="9">
        <v>0.95</v>
      </c>
      <c r="G204" s="9">
        <v>0.8</v>
      </c>
    </row>
    <row r="205" spans="1:7" ht="12.75">
      <c r="A205" s="78" t="s">
        <v>23</v>
      </c>
      <c r="B205" s="78"/>
      <c r="C205" s="1" t="s">
        <v>53</v>
      </c>
      <c r="D205" s="12">
        <v>14.3</v>
      </c>
      <c r="E205" s="12">
        <v>15.2</v>
      </c>
      <c r="F205" s="12">
        <v>13.7</v>
      </c>
      <c r="G205" s="12">
        <v>13.5</v>
      </c>
    </row>
    <row r="206" spans="1:7" ht="13.5" thickBot="1">
      <c r="A206" s="79"/>
      <c r="B206" s="79"/>
      <c r="C206" s="14" t="s">
        <v>69</v>
      </c>
      <c r="D206" s="15" t="s">
        <v>55</v>
      </c>
      <c r="E206" s="16">
        <v>11.8</v>
      </c>
      <c r="F206" s="15" t="s">
        <v>55</v>
      </c>
      <c r="G206" s="15" t="s">
        <v>55</v>
      </c>
    </row>
    <row r="207" spans="1:7" ht="12.75">
      <c r="A207" s="80" t="s">
        <v>24</v>
      </c>
      <c r="B207" s="80"/>
      <c r="C207" s="5" t="s">
        <v>53</v>
      </c>
      <c r="D207" s="6">
        <v>10.3</v>
      </c>
      <c r="E207" s="6">
        <v>6.1</v>
      </c>
      <c r="F207" s="7" t="s">
        <v>55</v>
      </c>
      <c r="G207" s="6">
        <v>7.7</v>
      </c>
    </row>
    <row r="208" spans="1:7" ht="13.5" thickBot="1">
      <c r="A208" s="81"/>
      <c r="B208" s="81"/>
      <c r="C208" s="8" t="s">
        <v>69</v>
      </c>
      <c r="D208" s="10" t="s">
        <v>55</v>
      </c>
      <c r="E208" s="9">
        <v>3.9</v>
      </c>
      <c r="F208" s="9">
        <v>2.45</v>
      </c>
      <c r="G208" s="9">
        <v>2.5</v>
      </c>
    </row>
    <row r="209" spans="1:7" ht="12.75">
      <c r="A209" s="78" t="s">
        <v>25</v>
      </c>
      <c r="B209" s="78"/>
      <c r="C209" s="1" t="s">
        <v>53</v>
      </c>
      <c r="D209" s="12">
        <v>0.35</v>
      </c>
      <c r="E209" s="12">
        <v>0.4</v>
      </c>
      <c r="F209" s="12">
        <v>0.35</v>
      </c>
      <c r="G209" s="12">
        <v>0.4</v>
      </c>
    </row>
    <row r="210" spans="1:7" ht="13.5" thickBot="1">
      <c r="A210" s="79"/>
      <c r="B210" s="79"/>
      <c r="C210" s="14" t="s">
        <v>69</v>
      </c>
      <c r="D210" s="16">
        <v>0.3</v>
      </c>
      <c r="E210" s="16">
        <v>0.35</v>
      </c>
      <c r="F210" s="16">
        <v>0.18</v>
      </c>
      <c r="G210" s="16">
        <v>0.19</v>
      </c>
    </row>
    <row r="211" spans="1:7" ht="12.75">
      <c r="A211" s="80" t="s">
        <v>26</v>
      </c>
      <c r="B211" s="80"/>
      <c r="C211" s="5" t="s">
        <v>63</v>
      </c>
      <c r="D211" s="7" t="s">
        <v>55</v>
      </c>
      <c r="E211" s="7" t="s">
        <v>55</v>
      </c>
      <c r="F211" s="6">
        <v>2.25</v>
      </c>
      <c r="G211" s="6">
        <v>2.1</v>
      </c>
    </row>
    <row r="212" spans="1:7" ht="13.5" thickBot="1">
      <c r="A212" s="81"/>
      <c r="B212" s="81"/>
      <c r="C212" s="8" t="s">
        <v>69</v>
      </c>
      <c r="D212" s="9">
        <v>1.45</v>
      </c>
      <c r="E212" s="9">
        <v>1.9</v>
      </c>
      <c r="F212" s="9"/>
      <c r="G212" s="9">
        <v>1.9</v>
      </c>
    </row>
    <row r="213" spans="1:7" ht="12.75">
      <c r="A213" s="78" t="s">
        <v>27</v>
      </c>
      <c r="B213" s="78"/>
      <c r="C213" s="1"/>
      <c r="D213" s="12">
        <v>0.6</v>
      </c>
      <c r="E213" s="12">
        <v>0.45</v>
      </c>
      <c r="F213" s="12">
        <v>0.58</v>
      </c>
      <c r="G213" s="12">
        <v>0.45</v>
      </c>
    </row>
    <row r="214" spans="1:7" ht="13.5" thickBot="1">
      <c r="A214" s="79"/>
      <c r="B214" s="79"/>
      <c r="C214" s="14"/>
      <c r="D214" s="18"/>
      <c r="E214" s="18"/>
      <c r="F214" s="18"/>
      <c r="G214" s="18"/>
    </row>
    <row r="215" spans="1:7" ht="12.75">
      <c r="A215" s="80" t="s">
        <v>28</v>
      </c>
      <c r="B215" s="80"/>
      <c r="C215" s="5"/>
      <c r="D215" s="6">
        <v>0.5</v>
      </c>
      <c r="E215" s="6">
        <v>0.5</v>
      </c>
      <c r="F215" s="6">
        <v>0.48</v>
      </c>
      <c r="G215" s="6">
        <v>0.5</v>
      </c>
    </row>
    <row r="216" spans="1:7" ht="13.5" thickBot="1">
      <c r="A216" s="81"/>
      <c r="B216" s="81"/>
      <c r="C216" s="8"/>
      <c r="D216" s="17"/>
      <c r="E216" s="17"/>
      <c r="F216" s="17"/>
      <c r="G216" s="17"/>
    </row>
    <row r="217" spans="1:7" ht="12.75">
      <c r="A217" s="78" t="s">
        <v>29</v>
      </c>
      <c r="B217" s="78"/>
      <c r="C217" s="1"/>
      <c r="D217" s="12">
        <v>0.6</v>
      </c>
      <c r="E217" s="12">
        <v>0.5</v>
      </c>
      <c r="F217" s="12">
        <v>0.48</v>
      </c>
      <c r="G217" s="12">
        <v>0.5</v>
      </c>
    </row>
    <row r="218" spans="1:7" ht="13.5" thickBot="1">
      <c r="A218" s="79"/>
      <c r="B218" s="79"/>
      <c r="C218" s="14"/>
      <c r="D218" s="18"/>
      <c r="E218" s="18"/>
      <c r="F218" s="18"/>
      <c r="G218" s="18"/>
    </row>
    <row r="219" spans="1:7" ht="12.75">
      <c r="A219" s="80" t="s">
        <v>30</v>
      </c>
      <c r="B219" s="80"/>
      <c r="C219" s="5"/>
      <c r="D219" s="6">
        <v>0.3</v>
      </c>
      <c r="E219" s="6">
        <v>0.25</v>
      </c>
      <c r="F219" s="6">
        <v>0.35</v>
      </c>
      <c r="G219" s="6">
        <v>0.3</v>
      </c>
    </row>
    <row r="220" spans="1:7" ht="13.5" thickBot="1">
      <c r="A220" s="81"/>
      <c r="B220" s="81"/>
      <c r="C220" s="8"/>
      <c r="D220" s="17"/>
      <c r="E220" s="17"/>
      <c r="F220" s="17"/>
      <c r="G220" s="17"/>
    </row>
    <row r="221" spans="1:7" ht="12.75">
      <c r="A221" s="24"/>
      <c r="B221" s="24"/>
      <c r="C221" s="25"/>
      <c r="D221" s="26"/>
      <c r="E221" s="26"/>
      <c r="F221" s="26"/>
      <c r="G221" s="26"/>
    </row>
    <row r="222" spans="1:7" ht="12.75">
      <c r="A222" s="27"/>
      <c r="B222" s="27"/>
      <c r="C222" s="28"/>
      <c r="D222" s="29"/>
      <c r="E222" s="29"/>
      <c r="F222" s="29"/>
      <c r="G222" s="29"/>
    </row>
    <row r="223" spans="1:7" ht="12.75">
      <c r="A223" s="27"/>
      <c r="B223" s="27"/>
      <c r="C223" s="28"/>
      <c r="D223" s="29"/>
      <c r="E223" s="29"/>
      <c r="F223" s="29"/>
      <c r="G223" s="29"/>
    </row>
    <row r="224" spans="1:7" ht="12.75">
      <c r="A224" s="27"/>
      <c r="B224" s="27"/>
      <c r="C224" s="28"/>
      <c r="D224" s="29"/>
      <c r="E224" s="29"/>
      <c r="F224" s="29"/>
      <c r="G224" s="29"/>
    </row>
    <row r="225" spans="1:7" ht="12.75">
      <c r="A225" s="27"/>
      <c r="B225" s="27"/>
      <c r="C225" s="28"/>
      <c r="D225" s="29"/>
      <c r="E225" s="29"/>
      <c r="F225" s="29"/>
      <c r="G225" s="29"/>
    </row>
    <row r="226" spans="1:7" ht="12.75">
      <c r="A226" s="27"/>
      <c r="B226" s="27"/>
      <c r="C226" s="28"/>
      <c r="D226" s="29"/>
      <c r="E226" s="29"/>
      <c r="F226" s="29"/>
      <c r="G226" s="29"/>
    </row>
    <row r="227" spans="1:7" ht="12.75">
      <c r="A227" s="27"/>
      <c r="B227" s="27"/>
      <c r="C227" s="28"/>
      <c r="D227" s="29"/>
      <c r="E227" s="29"/>
      <c r="F227" s="29"/>
      <c r="G227" s="29"/>
    </row>
    <row r="228" spans="1:7" ht="12.75">
      <c r="A228" s="27"/>
      <c r="B228" s="27"/>
      <c r="C228" s="28"/>
      <c r="D228" s="29"/>
      <c r="E228" s="29"/>
      <c r="F228" s="29"/>
      <c r="G228" s="29"/>
    </row>
    <row r="229" spans="1:7" ht="12.75">
      <c r="A229" s="27"/>
      <c r="B229" s="27"/>
      <c r="C229" s="28"/>
      <c r="D229" s="29"/>
      <c r="E229" s="29"/>
      <c r="F229" s="29"/>
      <c r="G229" s="29"/>
    </row>
    <row r="230" spans="1:7" ht="12.75">
      <c r="A230" s="27"/>
      <c r="B230" s="27"/>
      <c r="C230" s="28"/>
      <c r="D230" s="29"/>
      <c r="E230" s="29"/>
      <c r="F230" s="29"/>
      <c r="G230" s="29"/>
    </row>
    <row r="231" spans="1:9" ht="12.75">
      <c r="A231" s="86" t="s">
        <v>72</v>
      </c>
      <c r="B231" s="86"/>
      <c r="C231" s="86"/>
      <c r="D231" s="86"/>
      <c r="E231" s="86"/>
      <c r="F231" s="86"/>
      <c r="G231" s="86"/>
      <c r="H231" s="86"/>
      <c r="I231" s="86"/>
    </row>
    <row r="232" spans="1:9" ht="12.75">
      <c r="A232" s="82" t="s">
        <v>0</v>
      </c>
      <c r="B232" s="82"/>
      <c r="C232" s="82" t="s">
        <v>1</v>
      </c>
      <c r="D232" s="87" t="s">
        <v>51</v>
      </c>
      <c r="E232" s="88"/>
      <c r="F232" s="88"/>
      <c r="G232" s="89"/>
      <c r="H232" s="35"/>
      <c r="I232" s="2"/>
    </row>
    <row r="233" spans="1:7" ht="26.25" thickBot="1">
      <c r="A233" s="83"/>
      <c r="B233" s="83"/>
      <c r="C233" s="83"/>
      <c r="D233" s="4" t="s">
        <v>47</v>
      </c>
      <c r="E233" s="4" t="s">
        <v>48</v>
      </c>
      <c r="F233" s="4" t="s">
        <v>49</v>
      </c>
      <c r="G233" s="4" t="s">
        <v>50</v>
      </c>
    </row>
    <row r="234" spans="1:7" ht="12.75" customHeight="1">
      <c r="A234" s="92" t="s">
        <v>31</v>
      </c>
      <c r="B234" s="93"/>
      <c r="C234" s="5" t="s">
        <v>64</v>
      </c>
      <c r="D234" s="6">
        <v>17</v>
      </c>
      <c r="E234" s="6">
        <v>13.25</v>
      </c>
      <c r="F234" s="6">
        <v>13.9</v>
      </c>
      <c r="G234" s="6">
        <v>14.4</v>
      </c>
    </row>
    <row r="235" spans="1:7" ht="13.5" thickBot="1">
      <c r="A235" s="94"/>
      <c r="B235" s="95"/>
      <c r="C235" s="14" t="s">
        <v>69</v>
      </c>
      <c r="D235" s="15" t="s">
        <v>55</v>
      </c>
      <c r="E235" s="15" t="s">
        <v>55</v>
      </c>
      <c r="F235" s="15" t="s">
        <v>55</v>
      </c>
      <c r="G235" s="15" t="s">
        <v>55</v>
      </c>
    </row>
    <row r="236" spans="1:7" ht="12.75">
      <c r="A236" s="80" t="s">
        <v>32</v>
      </c>
      <c r="B236" s="80"/>
      <c r="C236" s="5" t="s">
        <v>64</v>
      </c>
      <c r="D236" s="6">
        <v>15</v>
      </c>
      <c r="E236" s="6">
        <v>11.6</v>
      </c>
      <c r="F236" s="6">
        <v>12.5</v>
      </c>
      <c r="G236" s="6">
        <v>11.99</v>
      </c>
    </row>
    <row r="237" spans="1:7" ht="13.5" thickBot="1">
      <c r="A237" s="81"/>
      <c r="B237" s="81"/>
      <c r="C237" s="8" t="s">
        <v>69</v>
      </c>
      <c r="D237" s="10" t="s">
        <v>55</v>
      </c>
      <c r="E237" s="10" t="s">
        <v>55</v>
      </c>
      <c r="F237" s="10" t="s">
        <v>55</v>
      </c>
      <c r="G237" s="10" t="s">
        <v>55</v>
      </c>
    </row>
    <row r="238" spans="1:7" ht="12.75">
      <c r="A238" s="78" t="s">
        <v>33</v>
      </c>
      <c r="B238" s="78"/>
      <c r="C238" s="1" t="s">
        <v>81</v>
      </c>
      <c r="D238" s="13" t="s">
        <v>55</v>
      </c>
      <c r="E238" s="13" t="s">
        <v>55</v>
      </c>
      <c r="F238" s="13">
        <v>3.7</v>
      </c>
      <c r="G238" s="12">
        <v>3.3</v>
      </c>
    </row>
    <row r="239" spans="1:7" ht="13.5" thickBot="1">
      <c r="A239" s="79"/>
      <c r="B239" s="79"/>
      <c r="C239" s="14" t="s">
        <v>69</v>
      </c>
      <c r="D239" s="16">
        <v>4</v>
      </c>
      <c r="E239" s="16">
        <v>3.35</v>
      </c>
      <c r="F239" s="15" t="s">
        <v>55</v>
      </c>
      <c r="G239" s="16"/>
    </row>
    <row r="240" spans="1:7" ht="12.75">
      <c r="A240" s="80" t="s">
        <v>34</v>
      </c>
      <c r="B240" s="80"/>
      <c r="C240" s="5" t="s">
        <v>65</v>
      </c>
      <c r="D240" s="7" t="s">
        <v>55</v>
      </c>
      <c r="E240" s="6">
        <v>1.7</v>
      </c>
      <c r="F240" s="6">
        <v>1.4</v>
      </c>
      <c r="G240" s="6">
        <v>1.7</v>
      </c>
    </row>
    <row r="241" spans="1:7" ht="13.5" thickBot="1">
      <c r="A241" s="81"/>
      <c r="B241" s="81"/>
      <c r="C241" s="8" t="s">
        <v>69</v>
      </c>
      <c r="D241" s="9">
        <v>1.2</v>
      </c>
      <c r="E241" s="10" t="s">
        <v>55</v>
      </c>
      <c r="F241" s="10" t="s">
        <v>55</v>
      </c>
      <c r="G241" s="10" t="s">
        <v>55</v>
      </c>
    </row>
    <row r="242" spans="1:7" ht="12.75">
      <c r="A242" s="78" t="s">
        <v>35</v>
      </c>
      <c r="B242" s="78"/>
      <c r="C242" s="1" t="s">
        <v>65</v>
      </c>
      <c r="D242" s="13" t="s">
        <v>55</v>
      </c>
      <c r="E242" s="12">
        <v>0.75</v>
      </c>
      <c r="F242" s="13" t="s">
        <v>55</v>
      </c>
      <c r="G242" s="12">
        <v>0.7</v>
      </c>
    </row>
    <row r="243" spans="1:7" ht="13.5" thickBot="1">
      <c r="A243" s="79"/>
      <c r="B243" s="79"/>
      <c r="C243" s="14" t="s">
        <v>69</v>
      </c>
      <c r="D243" s="16">
        <v>1</v>
      </c>
      <c r="E243" s="16"/>
      <c r="F243" s="16">
        <v>0.7</v>
      </c>
      <c r="G243" s="16"/>
    </row>
    <row r="244" spans="1:7" ht="12.75">
      <c r="A244" s="80" t="s">
        <v>36</v>
      </c>
      <c r="B244" s="80"/>
      <c r="C244" s="5" t="s">
        <v>65</v>
      </c>
      <c r="D244" s="6">
        <v>2.6</v>
      </c>
      <c r="E244" s="6">
        <v>2.5</v>
      </c>
      <c r="F244" s="6">
        <v>2.55</v>
      </c>
      <c r="G244" s="7" t="s">
        <v>55</v>
      </c>
    </row>
    <row r="245" spans="1:7" ht="13.5" thickBot="1">
      <c r="A245" s="81"/>
      <c r="B245" s="81"/>
      <c r="C245" s="8" t="s">
        <v>69</v>
      </c>
      <c r="D245" s="10" t="s">
        <v>55</v>
      </c>
      <c r="E245" s="10" t="s">
        <v>55</v>
      </c>
      <c r="F245" s="10" t="s">
        <v>55</v>
      </c>
      <c r="G245" s="10">
        <v>1.7</v>
      </c>
    </row>
    <row r="246" spans="1:7" ht="12.75">
      <c r="A246" s="78" t="s">
        <v>37</v>
      </c>
      <c r="B246" s="78"/>
      <c r="C246" s="1" t="s">
        <v>70</v>
      </c>
      <c r="D246" s="13" t="s">
        <v>55</v>
      </c>
      <c r="E246" s="12">
        <v>1.2</v>
      </c>
      <c r="F246" s="12">
        <v>1.25</v>
      </c>
      <c r="G246" s="12">
        <v>1.2</v>
      </c>
    </row>
    <row r="247" spans="1:7" ht="13.5" thickBot="1">
      <c r="A247" s="79"/>
      <c r="B247" s="79"/>
      <c r="C247" s="14" t="s">
        <v>69</v>
      </c>
      <c r="D247" s="16">
        <v>1.2</v>
      </c>
      <c r="E247" s="15" t="s">
        <v>55</v>
      </c>
      <c r="F247" s="16">
        <v>0.98</v>
      </c>
      <c r="G247" s="15" t="s">
        <v>55</v>
      </c>
    </row>
    <row r="248" spans="1:7" ht="12.75">
      <c r="A248" s="80" t="s">
        <v>38</v>
      </c>
      <c r="B248" s="80"/>
      <c r="C248" s="5" t="s">
        <v>70</v>
      </c>
      <c r="D248" s="7" t="s">
        <v>55</v>
      </c>
      <c r="E248" s="6">
        <v>1.6</v>
      </c>
      <c r="F248" s="6">
        <v>1.75</v>
      </c>
      <c r="G248" s="6">
        <v>1.6</v>
      </c>
    </row>
    <row r="249" spans="1:7" ht="13.5" thickBot="1">
      <c r="A249" s="81"/>
      <c r="B249" s="81"/>
      <c r="C249" s="8" t="s">
        <v>69</v>
      </c>
      <c r="D249" s="9">
        <v>2</v>
      </c>
      <c r="E249" s="10" t="s">
        <v>55</v>
      </c>
      <c r="F249" s="10" t="s">
        <v>55</v>
      </c>
      <c r="G249" s="10" t="s">
        <v>55</v>
      </c>
    </row>
    <row r="250" spans="1:7" ht="12.75">
      <c r="A250" s="90" t="s">
        <v>39</v>
      </c>
      <c r="B250" s="90"/>
      <c r="C250" s="11" t="s">
        <v>66</v>
      </c>
      <c r="D250" s="13" t="s">
        <v>55</v>
      </c>
      <c r="E250" s="20">
        <v>0.35</v>
      </c>
      <c r="F250" s="20">
        <v>0.35</v>
      </c>
      <c r="G250" s="20">
        <v>0.35</v>
      </c>
    </row>
    <row r="251" spans="1:7" ht="13.5" thickBot="1">
      <c r="A251" s="91"/>
      <c r="B251" s="91"/>
      <c r="C251" s="14" t="s">
        <v>69</v>
      </c>
      <c r="D251" s="16">
        <v>0.4</v>
      </c>
      <c r="E251" s="15" t="s">
        <v>55</v>
      </c>
      <c r="F251" s="15" t="s">
        <v>55</v>
      </c>
      <c r="G251" s="15" t="s">
        <v>55</v>
      </c>
    </row>
    <row r="252" spans="1:7" ht="12.75">
      <c r="A252" s="80" t="s">
        <v>40</v>
      </c>
      <c r="B252" s="80"/>
      <c r="C252" s="5" t="s">
        <v>67</v>
      </c>
      <c r="D252" s="7" t="s">
        <v>55</v>
      </c>
      <c r="E252" s="6">
        <v>3.5</v>
      </c>
      <c r="F252" s="6">
        <v>2.8</v>
      </c>
      <c r="G252" s="7" t="s">
        <v>55</v>
      </c>
    </row>
    <row r="253" spans="1:7" ht="13.5" thickBot="1">
      <c r="A253" s="81"/>
      <c r="B253" s="81"/>
      <c r="C253" s="8" t="s">
        <v>69</v>
      </c>
      <c r="D253" s="9">
        <v>2</v>
      </c>
      <c r="E253" s="9">
        <v>1.35</v>
      </c>
      <c r="F253" s="9">
        <v>1.1</v>
      </c>
      <c r="G253" s="9">
        <v>0.6</v>
      </c>
    </row>
    <row r="254" spans="1:7" ht="12.75">
      <c r="A254" s="78" t="s">
        <v>68</v>
      </c>
      <c r="B254" s="78"/>
      <c r="C254" s="1" t="s">
        <v>63</v>
      </c>
      <c r="D254" s="13" t="s">
        <v>55</v>
      </c>
      <c r="E254" s="13" t="s">
        <v>55</v>
      </c>
      <c r="F254" s="12">
        <v>3.5</v>
      </c>
      <c r="G254" s="12">
        <v>3.4</v>
      </c>
    </row>
    <row r="255" spans="1:7" ht="13.5" thickBot="1">
      <c r="A255" s="81"/>
      <c r="B255" s="81"/>
      <c r="C255" s="8" t="s">
        <v>69</v>
      </c>
      <c r="D255" s="9">
        <v>2.25</v>
      </c>
      <c r="E255" s="9">
        <v>2.1</v>
      </c>
      <c r="F255" s="9">
        <v>2.35</v>
      </c>
      <c r="G255" s="9">
        <v>2.3</v>
      </c>
    </row>
    <row r="256" ht="12.75">
      <c r="A256" s="34" t="s">
        <v>75</v>
      </c>
    </row>
    <row r="257" ht="12.75">
      <c r="A257" s="33" t="s">
        <v>76</v>
      </c>
    </row>
    <row r="258" ht="12.75">
      <c r="A258" s="33" t="s">
        <v>74</v>
      </c>
    </row>
    <row r="259" ht="12.75">
      <c r="A259" s="33" t="s">
        <v>73</v>
      </c>
    </row>
  </sheetData>
  <sheetProtection/>
  <mergeCells count="221">
    <mergeCell ref="A83:B84"/>
    <mergeCell ref="A187:B188"/>
    <mergeCell ref="A189:B190"/>
    <mergeCell ref="A97:B98"/>
    <mergeCell ref="A179:B180"/>
    <mergeCell ref="A181:B182"/>
    <mergeCell ref="A183:B184"/>
    <mergeCell ref="A185:B186"/>
    <mergeCell ref="A171:B172"/>
    <mergeCell ref="A173:B174"/>
    <mergeCell ref="A95:B96"/>
    <mergeCell ref="A85:B86"/>
    <mergeCell ref="A87:B88"/>
    <mergeCell ref="A89:B90"/>
    <mergeCell ref="A91:B92"/>
    <mergeCell ref="A93:B94"/>
    <mergeCell ref="HW97:HX97"/>
    <mergeCell ref="HY97:HZ97"/>
    <mergeCell ref="IA97:IB97"/>
    <mergeCell ref="IC97:ID97"/>
    <mergeCell ref="IM97:IN97"/>
    <mergeCell ref="IO97:IP97"/>
    <mergeCell ref="IQ97:IR97"/>
    <mergeCell ref="IE97:IF97"/>
    <mergeCell ref="IG97:IH97"/>
    <mergeCell ref="II97:IJ97"/>
    <mergeCell ref="IK97:IL97"/>
    <mergeCell ref="HE97:HF97"/>
    <mergeCell ref="HG97:HH97"/>
    <mergeCell ref="HI97:HJ97"/>
    <mergeCell ref="HK97:HL97"/>
    <mergeCell ref="HM97:HN97"/>
    <mergeCell ref="HO97:HP97"/>
    <mergeCell ref="HQ97:HR97"/>
    <mergeCell ref="HS97:HT97"/>
    <mergeCell ref="HU97:HV97"/>
    <mergeCell ref="GM97:GN97"/>
    <mergeCell ref="GO97:GP97"/>
    <mergeCell ref="GQ97:GR97"/>
    <mergeCell ref="GS97:GT97"/>
    <mergeCell ref="GU97:GV97"/>
    <mergeCell ref="GW97:GX97"/>
    <mergeCell ref="GY97:GZ97"/>
    <mergeCell ref="HA97:HB97"/>
    <mergeCell ref="HC97:HD97"/>
    <mergeCell ref="FU97:FV97"/>
    <mergeCell ref="FW97:FX97"/>
    <mergeCell ref="FY97:FZ97"/>
    <mergeCell ref="GA97:GB97"/>
    <mergeCell ref="GC97:GD97"/>
    <mergeCell ref="GE97:GF97"/>
    <mergeCell ref="GG97:GH97"/>
    <mergeCell ref="GI97:GJ97"/>
    <mergeCell ref="GK97:GL97"/>
    <mergeCell ref="FC97:FD97"/>
    <mergeCell ref="FE97:FF97"/>
    <mergeCell ref="FG97:FH97"/>
    <mergeCell ref="FI97:FJ97"/>
    <mergeCell ref="FK97:FL97"/>
    <mergeCell ref="FM97:FN97"/>
    <mergeCell ref="FO97:FP97"/>
    <mergeCell ref="FQ97:FR97"/>
    <mergeCell ref="FS97:FT97"/>
    <mergeCell ref="EK97:EL97"/>
    <mergeCell ref="EM97:EN97"/>
    <mergeCell ref="EO97:EP97"/>
    <mergeCell ref="EQ97:ER97"/>
    <mergeCell ref="ES97:ET97"/>
    <mergeCell ref="EU97:EV97"/>
    <mergeCell ref="EW97:EX97"/>
    <mergeCell ref="EY97:EZ97"/>
    <mergeCell ref="FA97:FB97"/>
    <mergeCell ref="DS97:DT97"/>
    <mergeCell ref="DU97:DV97"/>
    <mergeCell ref="DW97:DX97"/>
    <mergeCell ref="DY97:DZ97"/>
    <mergeCell ref="EA97:EB97"/>
    <mergeCell ref="EC97:ED97"/>
    <mergeCell ref="EE97:EF97"/>
    <mergeCell ref="EG97:EH97"/>
    <mergeCell ref="EI97:EJ97"/>
    <mergeCell ref="DA97:DB97"/>
    <mergeCell ref="DC97:DD97"/>
    <mergeCell ref="DE97:DF97"/>
    <mergeCell ref="DG97:DH97"/>
    <mergeCell ref="DI97:DJ97"/>
    <mergeCell ref="DK97:DL97"/>
    <mergeCell ref="DM97:DN97"/>
    <mergeCell ref="DO97:DP97"/>
    <mergeCell ref="DQ97:DR97"/>
    <mergeCell ref="CI97:CJ97"/>
    <mergeCell ref="CK97:CL97"/>
    <mergeCell ref="CM97:CN97"/>
    <mergeCell ref="CO97:CP97"/>
    <mergeCell ref="CQ97:CR97"/>
    <mergeCell ref="CS97:CT97"/>
    <mergeCell ref="CU97:CV97"/>
    <mergeCell ref="CW97:CX97"/>
    <mergeCell ref="CY97:CZ97"/>
    <mergeCell ref="BQ97:BR97"/>
    <mergeCell ref="BS97:BT97"/>
    <mergeCell ref="BU97:BV97"/>
    <mergeCell ref="BW97:BX97"/>
    <mergeCell ref="BY97:BZ97"/>
    <mergeCell ref="CA97:CB97"/>
    <mergeCell ref="CC97:CD97"/>
    <mergeCell ref="CE97:CF97"/>
    <mergeCell ref="CG97:CH97"/>
    <mergeCell ref="AY97:AZ97"/>
    <mergeCell ref="BA97:BB97"/>
    <mergeCell ref="BC97:BD97"/>
    <mergeCell ref="BE97:BF97"/>
    <mergeCell ref="BG97:BH97"/>
    <mergeCell ref="BI97:BJ97"/>
    <mergeCell ref="BK97:BL97"/>
    <mergeCell ref="BM97:BN97"/>
    <mergeCell ref="BO97:BP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K97:L97"/>
    <mergeCell ref="M97:N97"/>
    <mergeCell ref="A167:B168"/>
    <mergeCell ref="A169:B170"/>
    <mergeCell ref="A99:B100"/>
    <mergeCell ref="A101:B102"/>
    <mergeCell ref="A159:B160"/>
    <mergeCell ref="A161:B162"/>
    <mergeCell ref="A163:B164"/>
    <mergeCell ref="A165:B166"/>
    <mergeCell ref="A157:B158"/>
    <mergeCell ref="A199:B200"/>
    <mergeCell ref="A201:B202"/>
    <mergeCell ref="A203:B204"/>
    <mergeCell ref="A197:B198"/>
    <mergeCell ref="A193:B194"/>
    <mergeCell ref="A195:B196"/>
    <mergeCell ref="A191:B192"/>
    <mergeCell ref="A175:B176"/>
    <mergeCell ref="A177:B178"/>
    <mergeCell ref="A205:B206"/>
    <mergeCell ref="C157:C158"/>
    <mergeCell ref="A8:B9"/>
    <mergeCell ref="A10:B11"/>
    <mergeCell ref="A12:B13"/>
    <mergeCell ref="A14:B15"/>
    <mergeCell ref="A16:B17"/>
    <mergeCell ref="A18:B19"/>
    <mergeCell ref="A20:B21"/>
    <mergeCell ref="A44:B45"/>
    <mergeCell ref="A46:B47"/>
    <mergeCell ref="A22:B23"/>
    <mergeCell ref="A26:B27"/>
    <mergeCell ref="A28:B29"/>
    <mergeCell ref="A30:B31"/>
    <mergeCell ref="A32:B33"/>
    <mergeCell ref="A34:B35"/>
    <mergeCell ref="A250:B251"/>
    <mergeCell ref="A236:B237"/>
    <mergeCell ref="A238:B239"/>
    <mergeCell ref="A240:B241"/>
    <mergeCell ref="A234:B235"/>
    <mergeCell ref="A213:B214"/>
    <mergeCell ref="A215:B216"/>
    <mergeCell ref="A217:B218"/>
    <mergeCell ref="A219:B220"/>
    <mergeCell ref="A231:I231"/>
    <mergeCell ref="A252:B253"/>
    <mergeCell ref="A254:B255"/>
    <mergeCell ref="D157:G157"/>
    <mergeCell ref="A232:B233"/>
    <mergeCell ref="C232:C233"/>
    <mergeCell ref="D232:G232"/>
    <mergeCell ref="A242:B243"/>
    <mergeCell ref="A244:B245"/>
    <mergeCell ref="A246:B247"/>
    <mergeCell ref="A248:B249"/>
    <mergeCell ref="A207:B208"/>
    <mergeCell ref="A209:B210"/>
    <mergeCell ref="A211:B212"/>
    <mergeCell ref="A5:I5"/>
    <mergeCell ref="A80:I80"/>
    <mergeCell ref="A156:I156"/>
    <mergeCell ref="D6:I6"/>
    <mergeCell ref="A81:B82"/>
    <mergeCell ref="C81:C82"/>
    <mergeCell ref="D81:I81"/>
    <mergeCell ref="A6:B7"/>
    <mergeCell ref="C6:C7"/>
    <mergeCell ref="A24:B25"/>
    <mergeCell ref="A48:B49"/>
    <mergeCell ref="A50:B51"/>
    <mergeCell ref="A52:B53"/>
    <mergeCell ref="A36:B37"/>
    <mergeCell ref="A38:B39"/>
    <mergeCell ref="A40:B41"/>
    <mergeCell ref="A42:B43"/>
    <mergeCell ref="A66:B67"/>
    <mergeCell ref="A68:B69"/>
    <mergeCell ref="A70:B71"/>
    <mergeCell ref="A54:B55"/>
    <mergeCell ref="A56:B57"/>
    <mergeCell ref="A58:B59"/>
    <mergeCell ref="A60:B61"/>
    <mergeCell ref="A62:B63"/>
    <mergeCell ref="A64:B65"/>
  </mergeCells>
  <printOptions horizontalCentered="1"/>
  <pageMargins left="0.5511811023622047" right="0.5905511811023623" top="0.4724409448818898" bottom="0.7480314960629921" header="0.3937007874015748" footer="0.5118110236220472"/>
  <pageSetup horizontalDpi="300" verticalDpi="300" orientation="portrait" paperSize="5" scale="95" r:id="rId2"/>
  <colBreaks count="1" manualBreakCount="1">
    <brk id="10" max="2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91"/>
  <sheetViews>
    <sheetView zoomScalePageLayoutView="0" workbookViewId="0" topLeftCell="A62">
      <selection activeCell="A69" sqref="A69:K101"/>
    </sheetView>
  </sheetViews>
  <sheetFormatPr defaultColWidth="9.140625" defaultRowHeight="12.75"/>
  <cols>
    <col min="3" max="3" width="12.28125" style="0" bestFit="1" customWidth="1"/>
  </cols>
  <sheetData>
    <row r="6" spans="1:7" ht="12.75" customHeight="1">
      <c r="A6" s="113" t="s">
        <v>0</v>
      </c>
      <c r="B6" s="114"/>
      <c r="C6" s="83" t="s">
        <v>1</v>
      </c>
      <c r="D6" s="99" t="s">
        <v>77</v>
      </c>
      <c r="E6" s="99" t="s">
        <v>78</v>
      </c>
      <c r="F6" s="99" t="s">
        <v>79</v>
      </c>
      <c r="G6" s="99" t="s">
        <v>80</v>
      </c>
    </row>
    <row r="7" spans="1:7" ht="13.5" thickBot="1">
      <c r="A7" s="115"/>
      <c r="B7" s="116"/>
      <c r="C7" s="108"/>
      <c r="D7" s="99"/>
      <c r="E7" s="99"/>
      <c r="F7" s="99"/>
      <c r="G7" s="99"/>
    </row>
    <row r="8" spans="1:7" ht="12.75" customHeight="1">
      <c r="A8" s="109" t="s">
        <v>2</v>
      </c>
      <c r="B8" s="110"/>
      <c r="C8" s="5" t="s">
        <v>52</v>
      </c>
      <c r="D8" s="37">
        <f>MIN('2006'!D8:I8,'2006'!D159:G159)</f>
        <v>3.8</v>
      </c>
      <c r="E8" s="37">
        <f>AVERAGE('2006'!D8:I8,'2006'!D159:G159)</f>
        <v>4.68625</v>
      </c>
      <c r="F8" s="37">
        <f>MAX('2006'!D8:I8,'2006'!D159:G159)</f>
        <v>5.99</v>
      </c>
      <c r="G8" s="39">
        <f>(F8/D8-1)*100%</f>
        <v>0.5763157894736843</v>
      </c>
    </row>
    <row r="9" spans="1:7" ht="13.5" thickBot="1">
      <c r="A9" s="111"/>
      <c r="B9" s="112"/>
      <c r="C9" s="14" t="s">
        <v>69</v>
      </c>
      <c r="D9" s="37">
        <f>MIN('2006'!D9:I9,'2006'!D160:G160)</f>
        <v>2.8</v>
      </c>
      <c r="E9" s="37">
        <f>AVERAGE('2006'!D9:I9,'2006'!D160:G160)</f>
        <v>3.65</v>
      </c>
      <c r="F9" s="37">
        <f>MAX('2006'!D9:I9,'2006'!D160:G160)</f>
        <v>4</v>
      </c>
      <c r="G9" s="39">
        <f aca="true" t="shared" si="0" ref="G9:G72">(F9/D9-1)*100%</f>
        <v>0.4285714285714286</v>
      </c>
    </row>
    <row r="10" spans="1:7" ht="12.75" customHeight="1">
      <c r="A10" s="104" t="s">
        <v>3</v>
      </c>
      <c r="B10" s="105"/>
      <c r="C10" s="5" t="s">
        <v>53</v>
      </c>
      <c r="D10" s="37">
        <f>MIN('2006'!D10:I10,'2006'!D161:G161)</f>
        <v>1.5</v>
      </c>
      <c r="E10" s="37">
        <f>AVERAGE('2006'!D10:I10,'2006'!D161:G161)</f>
        <v>1.634</v>
      </c>
      <c r="F10" s="37">
        <f>MAX('2006'!D10:I10,'2006'!D161:G161)</f>
        <v>1.75</v>
      </c>
      <c r="G10" s="39">
        <f t="shared" si="0"/>
        <v>0.16666666666666674</v>
      </c>
    </row>
    <row r="11" spans="1:7" ht="13.5" thickBot="1">
      <c r="A11" s="106"/>
      <c r="B11" s="107"/>
      <c r="C11" s="8" t="s">
        <v>69</v>
      </c>
      <c r="D11" s="37">
        <f>MIN('2006'!D11:I11,'2006'!D162:G162)</f>
        <v>0.15</v>
      </c>
      <c r="E11" s="37">
        <f>AVERAGE('2006'!D11:I11,'2006'!D162:G162)</f>
        <v>0.70625</v>
      </c>
      <c r="F11" s="37">
        <f>MAX('2006'!D11:I11,'2006'!D162:G162)</f>
        <v>1.4</v>
      </c>
      <c r="G11" s="39">
        <f t="shared" si="0"/>
        <v>8.333333333333334</v>
      </c>
    </row>
    <row r="12" spans="1:7" ht="12.75" customHeight="1">
      <c r="A12" s="104" t="s">
        <v>4</v>
      </c>
      <c r="B12" s="105"/>
      <c r="C12" s="5" t="s">
        <v>54</v>
      </c>
      <c r="D12" s="37">
        <f>MIN('2006'!D12:I12,'2006'!D163:G163)</f>
        <v>0.16</v>
      </c>
      <c r="E12" s="37">
        <f>AVERAGE('2006'!D12:I12,'2006'!D163:G163)</f>
        <v>0.312</v>
      </c>
      <c r="F12" s="37">
        <f>MAX('2006'!D12:I12,'2006'!D163:G163)</f>
        <v>0.5</v>
      </c>
      <c r="G12" s="39">
        <f t="shared" si="0"/>
        <v>2.125</v>
      </c>
    </row>
    <row r="13" spans="1:7" ht="13.5" thickBot="1">
      <c r="A13" s="106"/>
      <c r="B13" s="107"/>
      <c r="C13" s="8" t="s">
        <v>69</v>
      </c>
      <c r="D13" s="37">
        <f>MIN('2006'!D13:I13,'2006'!D164:G164)</f>
        <v>0.12</v>
      </c>
      <c r="E13" s="37">
        <f>AVERAGE('2006'!D13:I13,'2006'!D164:G164)</f>
        <v>0.246</v>
      </c>
      <c r="F13" s="37">
        <f>MAX('2006'!D13:I13,'2006'!D164:G164)</f>
        <v>0.46</v>
      </c>
      <c r="G13" s="39">
        <f t="shared" si="0"/>
        <v>2.8333333333333335</v>
      </c>
    </row>
    <row r="14" spans="1:7" ht="12.75" customHeight="1">
      <c r="A14" s="104" t="s">
        <v>5</v>
      </c>
      <c r="B14" s="105"/>
      <c r="C14" s="1" t="s">
        <v>54</v>
      </c>
      <c r="D14" s="37">
        <f>MIN('2006'!D14:I14,'2006'!D165:G165)</f>
        <v>0.32</v>
      </c>
      <c r="E14" s="37">
        <f>AVERAGE('2006'!D14:I14,'2006'!D165:G165)</f>
        <v>0.396</v>
      </c>
      <c r="F14" s="37">
        <f>MAX('2006'!D14:I14,'2006'!D165:G165)</f>
        <v>0.5</v>
      </c>
      <c r="G14" s="39">
        <f t="shared" si="0"/>
        <v>0.5625</v>
      </c>
    </row>
    <row r="15" spans="1:7" ht="13.5" thickBot="1">
      <c r="A15" s="106"/>
      <c r="B15" s="107"/>
      <c r="C15" s="14" t="s">
        <v>69</v>
      </c>
      <c r="D15" s="37">
        <f>MIN('2006'!D15:I15,'2006'!D166:G166)</f>
        <v>0.2</v>
      </c>
      <c r="E15" s="37">
        <f>AVERAGE('2006'!D15:I15,'2006'!D166:G166)</f>
        <v>0.3</v>
      </c>
      <c r="F15" s="37">
        <f>MAX('2006'!D15:I15,'2006'!D166:G166)</f>
        <v>0.45</v>
      </c>
      <c r="G15" s="39">
        <f t="shared" si="0"/>
        <v>1.25</v>
      </c>
    </row>
    <row r="16" spans="1:7" ht="12.75" customHeight="1">
      <c r="A16" s="104" t="s">
        <v>6</v>
      </c>
      <c r="B16" s="105"/>
      <c r="C16" s="5" t="s">
        <v>53</v>
      </c>
      <c r="D16" s="37">
        <f>MIN('2006'!D16:I16,'2006'!D167:G167)</f>
        <v>0.4</v>
      </c>
      <c r="E16" s="37">
        <f>AVERAGE('2006'!D16:I16,'2006'!D167:G167)</f>
        <v>0.5800000000000001</v>
      </c>
      <c r="F16" s="37">
        <f>MAX('2006'!D16:I16,'2006'!D167:G167)</f>
        <v>0.8</v>
      </c>
      <c r="G16" s="39">
        <f t="shared" si="0"/>
        <v>1</v>
      </c>
    </row>
    <row r="17" spans="1:7" ht="13.5" thickBot="1">
      <c r="A17" s="106"/>
      <c r="B17" s="107"/>
      <c r="C17" s="8" t="s">
        <v>69</v>
      </c>
      <c r="D17" s="37">
        <f>MIN('2006'!D17:I17,'2006'!D168:G168)</f>
        <v>0.15</v>
      </c>
      <c r="E17" s="37">
        <f>AVERAGE('2006'!D17:I17,'2006'!D168:G168)</f>
        <v>0.44875000000000004</v>
      </c>
      <c r="F17" s="37">
        <f>MAX('2006'!D17:I17,'2006'!D168:G168)</f>
        <v>0.7</v>
      </c>
      <c r="G17" s="39">
        <f t="shared" si="0"/>
        <v>3.666666666666667</v>
      </c>
    </row>
    <row r="18" spans="1:7" ht="12.75" customHeight="1">
      <c r="A18" s="104" t="s">
        <v>56</v>
      </c>
      <c r="B18" s="105"/>
      <c r="C18" s="1" t="s">
        <v>52</v>
      </c>
      <c r="D18" s="37">
        <f>MIN('2006'!D18:I18,'2006'!D169:G169)</f>
        <v>2.4</v>
      </c>
      <c r="E18" s="37">
        <f>AVERAGE('2006'!D18:I18,'2006'!D169:G169)</f>
        <v>3.2619999999999996</v>
      </c>
      <c r="F18" s="37">
        <f>MAX('2006'!D18:I18,'2006'!D169:G169)</f>
        <v>3.96</v>
      </c>
      <c r="G18" s="39">
        <f t="shared" si="0"/>
        <v>0.6500000000000001</v>
      </c>
    </row>
    <row r="19" spans="1:7" ht="13.5" thickBot="1">
      <c r="A19" s="106"/>
      <c r="B19" s="107"/>
      <c r="C19" s="14" t="s">
        <v>69</v>
      </c>
      <c r="D19" s="37">
        <f>MIN('2006'!D19:I19,'2006'!D170:G170)</f>
        <v>1.7</v>
      </c>
      <c r="E19" s="37">
        <f>AVERAGE('2006'!D19:I19,'2006'!D170:G170)</f>
        <v>2.1537499999999996</v>
      </c>
      <c r="F19" s="37">
        <f>MAX('2006'!D19:I19,'2006'!D170:G170)</f>
        <v>3.8</v>
      </c>
      <c r="G19" s="39">
        <f t="shared" si="0"/>
        <v>1.2352941176470589</v>
      </c>
    </row>
    <row r="20" spans="1:7" ht="12.75" customHeight="1">
      <c r="A20" s="104" t="s">
        <v>57</v>
      </c>
      <c r="B20" s="105"/>
      <c r="C20" s="5" t="s">
        <v>52</v>
      </c>
      <c r="D20" s="37">
        <f>MIN('2006'!D20:I20,'2006'!D171:G171)</f>
        <v>2.3</v>
      </c>
      <c r="E20" s="37">
        <f>AVERAGE('2006'!D20:I20,'2006'!D171:G171)</f>
        <v>2.6379999999999995</v>
      </c>
      <c r="F20" s="37">
        <f>MAX('2006'!D20:I20,'2006'!D171:G171)</f>
        <v>2.9</v>
      </c>
      <c r="G20" s="39">
        <f t="shared" si="0"/>
        <v>0.26086956521739135</v>
      </c>
    </row>
    <row r="21" spans="1:7" ht="13.5" thickBot="1">
      <c r="A21" s="106"/>
      <c r="B21" s="107"/>
      <c r="C21" s="8" t="s">
        <v>69</v>
      </c>
      <c r="D21" s="37">
        <f>MIN('2006'!D21:I21,'2006'!D172:G172)</f>
        <v>1.4</v>
      </c>
      <c r="E21" s="37">
        <f>AVERAGE('2006'!D21:I21,'2006'!D172:G172)</f>
        <v>1.49</v>
      </c>
      <c r="F21" s="37">
        <f>MAX('2006'!D21:I21,'2006'!D172:G172)</f>
        <v>1.6</v>
      </c>
      <c r="G21" s="39">
        <f t="shared" si="0"/>
        <v>0.14285714285714302</v>
      </c>
    </row>
    <row r="22" spans="1:7" ht="12.75" customHeight="1">
      <c r="A22" s="104" t="s">
        <v>7</v>
      </c>
      <c r="B22" s="105"/>
      <c r="C22" s="1" t="s">
        <v>58</v>
      </c>
      <c r="D22" s="37">
        <f>MIN('2006'!D22:I22,'2006'!D173:G173)</f>
        <v>2.25</v>
      </c>
      <c r="E22" s="37">
        <f>AVERAGE('2006'!D22:I22,'2006'!D173:G173)</f>
        <v>2.72</v>
      </c>
      <c r="F22" s="37">
        <f>MAX('2006'!D22:I22,'2006'!D173:G173)</f>
        <v>3.2</v>
      </c>
      <c r="G22" s="39">
        <f t="shared" si="0"/>
        <v>0.4222222222222223</v>
      </c>
    </row>
    <row r="23" spans="1:7" ht="13.5" thickBot="1">
      <c r="A23" s="106"/>
      <c r="B23" s="107"/>
      <c r="C23" s="14" t="s">
        <v>69</v>
      </c>
      <c r="D23" s="37">
        <f>MIN('2006'!D23:I23,'2006'!D174:G174)</f>
        <v>1.95</v>
      </c>
      <c r="E23" s="37">
        <f>AVERAGE('2006'!D23:I23,'2006'!D174:G174)</f>
        <v>2.505714285714286</v>
      </c>
      <c r="F23" s="37">
        <f>MAX('2006'!D23:I23,'2006'!D174:G174)</f>
        <v>2.99</v>
      </c>
      <c r="G23" s="39">
        <f t="shared" si="0"/>
        <v>0.5333333333333334</v>
      </c>
    </row>
    <row r="24" spans="1:7" ht="12.75" customHeight="1">
      <c r="A24" s="104" t="s">
        <v>8</v>
      </c>
      <c r="B24" s="105"/>
      <c r="C24" s="5" t="s">
        <v>58</v>
      </c>
      <c r="D24" s="37">
        <f>MIN('2006'!D24:I24,'2006'!D175:G175)</f>
        <v>1.45</v>
      </c>
      <c r="E24" s="37">
        <f>AVERAGE('2006'!D24:I24,'2006'!D175:G175)</f>
        <v>1.6300000000000001</v>
      </c>
      <c r="F24" s="37">
        <f>MAX('2006'!D24:I24,'2006'!D175:G175)</f>
        <v>1.8</v>
      </c>
      <c r="G24" s="39">
        <f t="shared" si="0"/>
        <v>0.24137931034482762</v>
      </c>
    </row>
    <row r="25" spans="1:7" ht="13.5" thickBot="1">
      <c r="A25" s="106"/>
      <c r="B25" s="107"/>
      <c r="C25" s="8" t="s">
        <v>69</v>
      </c>
      <c r="D25" s="37">
        <f>MIN('2006'!D25:I25,'2006'!D176:G176)</f>
        <v>1.4</v>
      </c>
      <c r="E25" s="37">
        <f>AVERAGE('2006'!D25:I25,'2006'!D176:G176)</f>
        <v>1.7233333333333334</v>
      </c>
      <c r="F25" s="37">
        <f>MAX('2006'!D25:I25,'2006'!D176:G176)</f>
        <v>2.6</v>
      </c>
      <c r="G25" s="39">
        <f t="shared" si="0"/>
        <v>0.8571428571428574</v>
      </c>
    </row>
    <row r="26" spans="1:7" ht="12.75" customHeight="1">
      <c r="A26" s="104" t="s">
        <v>9</v>
      </c>
      <c r="B26" s="105"/>
      <c r="C26" s="1" t="s">
        <v>52</v>
      </c>
      <c r="D26" s="37">
        <f>MIN('2006'!D26:I26,'2006'!D177:G177)</f>
        <v>3.45</v>
      </c>
      <c r="E26" s="37">
        <f>AVERAGE('2006'!D26:I26,'2006'!D177:G177)</f>
        <v>5.42</v>
      </c>
      <c r="F26" s="37">
        <f>MAX('2006'!D26:I26,'2006'!D177:G177)</f>
        <v>9.9</v>
      </c>
      <c r="G26" s="39">
        <f t="shared" si="0"/>
        <v>1.8695652173913042</v>
      </c>
    </row>
    <row r="27" spans="1:7" ht="13.5" thickBot="1">
      <c r="A27" s="106"/>
      <c r="B27" s="107"/>
      <c r="C27" s="14" t="s">
        <v>69</v>
      </c>
      <c r="D27" s="37">
        <f>MIN('2006'!D27:I27,'2006'!D178:G178)</f>
        <v>3.15</v>
      </c>
      <c r="E27" s="37">
        <f>AVERAGE('2006'!D27:I27,'2006'!D178:G178)</f>
        <v>3.7566666666666664</v>
      </c>
      <c r="F27" s="37">
        <f>MAX('2006'!D27:I27,'2006'!D178:G178)</f>
        <v>4.29</v>
      </c>
      <c r="G27" s="39">
        <f t="shared" si="0"/>
        <v>0.36190476190476195</v>
      </c>
    </row>
    <row r="28" spans="1:7" ht="12.75" customHeight="1">
      <c r="A28" s="104" t="s">
        <v>10</v>
      </c>
      <c r="B28" s="105"/>
      <c r="C28" s="5" t="s">
        <v>52</v>
      </c>
      <c r="D28" s="37">
        <f>MIN('2006'!D28:I28,'2006'!D179:G179)</f>
        <v>2.19</v>
      </c>
      <c r="E28" s="37">
        <f>AVERAGE('2006'!D28:I28,'2006'!D179:G179)</f>
        <v>2.81</v>
      </c>
      <c r="F28" s="37">
        <f>MAX('2006'!D28:I28,'2006'!D179:G179)</f>
        <v>3.5</v>
      </c>
      <c r="G28" s="39">
        <f t="shared" si="0"/>
        <v>0.5981735159817352</v>
      </c>
    </row>
    <row r="29" spans="1:7" ht="13.5" thickBot="1">
      <c r="A29" s="106"/>
      <c r="B29" s="107"/>
      <c r="C29" s="8" t="s">
        <v>69</v>
      </c>
      <c r="D29" s="37">
        <f>MIN('2006'!D29:I29,'2006'!D180:G180)</f>
        <v>1.99</v>
      </c>
      <c r="E29" s="37">
        <f>AVERAGE('2006'!D29:I29,'2006'!D180:G180)</f>
        <v>2.391428571428572</v>
      </c>
      <c r="F29" s="37">
        <f>MAX('2006'!D29:I29,'2006'!D180:G180)</f>
        <v>2.9</v>
      </c>
      <c r="G29" s="39">
        <f t="shared" si="0"/>
        <v>0.4572864321608039</v>
      </c>
    </row>
    <row r="30" spans="1:7" ht="12.75" customHeight="1">
      <c r="A30" s="104" t="s">
        <v>11</v>
      </c>
      <c r="B30" s="105"/>
      <c r="C30" s="1" t="s">
        <v>52</v>
      </c>
      <c r="D30" s="37">
        <f>MIN('2006'!D30:I30,'2006'!D181:G181)</f>
        <v>4.79</v>
      </c>
      <c r="E30" s="37">
        <f>AVERAGE('2006'!D30:I30,'2006'!D181:G181)</f>
        <v>5.699999999999999</v>
      </c>
      <c r="F30" s="37">
        <f>MAX('2006'!D30:I30,'2006'!D181:G181)</f>
        <v>6.92</v>
      </c>
      <c r="G30" s="39">
        <f t="shared" si="0"/>
        <v>0.44467640918580376</v>
      </c>
    </row>
    <row r="31" spans="1:7" ht="13.5" thickBot="1">
      <c r="A31" s="106"/>
      <c r="B31" s="107"/>
      <c r="C31" s="14" t="s">
        <v>69</v>
      </c>
      <c r="D31" s="37">
        <f>MIN('2006'!D31:I31,'2006'!D182:G182)</f>
        <v>3.19</v>
      </c>
      <c r="E31" s="37">
        <f>AVERAGE('2006'!D31:I31,'2006'!D182:G182)</f>
        <v>5.106</v>
      </c>
      <c r="F31" s="37">
        <f>MAX('2006'!D31:I31,'2006'!D182:G182)</f>
        <v>7</v>
      </c>
      <c r="G31" s="39">
        <f t="shared" si="0"/>
        <v>1.1943573667711598</v>
      </c>
    </row>
    <row r="32" spans="1:7" ht="12.75" customHeight="1">
      <c r="A32" s="104" t="s">
        <v>12</v>
      </c>
      <c r="B32" s="105"/>
      <c r="C32" s="5" t="s">
        <v>52</v>
      </c>
      <c r="D32" s="37">
        <f>MIN('2006'!D32:I32,'2006'!D183:G183)</f>
        <v>5.95</v>
      </c>
      <c r="E32" s="37">
        <f>AVERAGE('2006'!D32:I32,'2006'!D183:G183)</f>
        <v>9.074000000000002</v>
      </c>
      <c r="F32" s="37">
        <f>MAX('2006'!D32:I32,'2006'!D183:G183)</f>
        <v>14.5</v>
      </c>
      <c r="G32" s="39">
        <f t="shared" si="0"/>
        <v>1.4369747899159662</v>
      </c>
    </row>
    <row r="33" spans="1:7" ht="13.5" thickBot="1">
      <c r="A33" s="106"/>
      <c r="B33" s="107"/>
      <c r="C33" s="8" t="s">
        <v>69</v>
      </c>
      <c r="D33" s="37">
        <f>MIN('2006'!D33:I33,'2006'!D184:G184)</f>
        <v>4.49</v>
      </c>
      <c r="E33" s="37">
        <f>AVERAGE('2006'!D33:I33,'2006'!D184:G184)</f>
        <v>7.031666666666666</v>
      </c>
      <c r="F33" s="37">
        <f>MAX('2006'!D33:I33,'2006'!D184:G184)</f>
        <v>7.9</v>
      </c>
      <c r="G33" s="39">
        <f t="shared" si="0"/>
        <v>0.7594654788418709</v>
      </c>
    </row>
    <row r="34" spans="1:7" ht="12.75" customHeight="1">
      <c r="A34" s="104" t="s">
        <v>13</v>
      </c>
      <c r="B34" s="105"/>
      <c r="C34" s="1" t="s">
        <v>59</v>
      </c>
      <c r="D34" s="37">
        <f>MIN('2006'!D34:I34,'2006'!D185:G185)</f>
        <v>0.5</v>
      </c>
      <c r="E34" s="37">
        <f>AVERAGE('2006'!D34:I34,'2006'!D185:G185)</f>
        <v>0.6000000000000001</v>
      </c>
      <c r="F34" s="37">
        <f>MAX('2006'!D34:I34,'2006'!D185:G185)</f>
        <v>0.7</v>
      </c>
      <c r="G34" s="39">
        <f t="shared" si="0"/>
        <v>0.3999999999999999</v>
      </c>
    </row>
    <row r="35" spans="1:7" ht="13.5" thickBot="1">
      <c r="A35" s="106"/>
      <c r="B35" s="107"/>
      <c r="C35" s="14" t="s">
        <v>69</v>
      </c>
      <c r="D35" s="37">
        <f>MIN('2006'!D35:I35,'2006'!D186:G186)</f>
        <v>0.29</v>
      </c>
      <c r="E35" s="37">
        <f>AVERAGE('2006'!D35:I35,'2006'!D186:G186)</f>
        <v>0.40375</v>
      </c>
      <c r="F35" s="37">
        <f>MAX('2006'!D35:I35,'2006'!D186:G186)</f>
        <v>0.5</v>
      </c>
      <c r="G35" s="39">
        <f t="shared" si="0"/>
        <v>0.7241379310344829</v>
      </c>
    </row>
    <row r="36" spans="1:7" ht="12.75" customHeight="1">
      <c r="A36" s="104" t="s">
        <v>14</v>
      </c>
      <c r="B36" s="105"/>
      <c r="C36" s="5" t="s">
        <v>53</v>
      </c>
      <c r="D36" s="37">
        <f>MIN('2006'!D36:I36,'2006'!D187:G187)</f>
        <v>4.5</v>
      </c>
      <c r="E36" s="37">
        <f>AVERAGE('2006'!D36:I36,'2006'!D187:G187)</f>
        <v>4.83</v>
      </c>
      <c r="F36" s="37">
        <f>MAX('2006'!D36:I36,'2006'!D187:G187)</f>
        <v>5.16</v>
      </c>
      <c r="G36" s="39">
        <f t="shared" si="0"/>
        <v>0.14666666666666672</v>
      </c>
    </row>
    <row r="37" spans="1:7" ht="13.5" thickBot="1">
      <c r="A37" s="106"/>
      <c r="B37" s="107"/>
      <c r="C37" s="8" t="s">
        <v>69</v>
      </c>
      <c r="D37" s="37">
        <f>MIN('2006'!D37:I37,'2006'!D188:G188)</f>
        <v>0.99</v>
      </c>
      <c r="E37" s="37">
        <f>AVERAGE('2006'!D37:I37,'2006'!D188:G188)</f>
        <v>1.6987500000000002</v>
      </c>
      <c r="F37" s="37">
        <f>MAX('2006'!D37:I37,'2006'!D188:G188)</f>
        <v>3.6</v>
      </c>
      <c r="G37" s="39">
        <f t="shared" si="0"/>
        <v>2.6363636363636367</v>
      </c>
    </row>
    <row r="38" spans="1:7" ht="12.75" customHeight="1">
      <c r="A38" s="104" t="s">
        <v>15</v>
      </c>
      <c r="B38" s="105"/>
      <c r="C38" s="1" t="s">
        <v>53</v>
      </c>
      <c r="D38" s="37">
        <f>MIN('2006'!D38:I38,'2006'!D189:G189)</f>
        <v>8.05</v>
      </c>
      <c r="E38" s="37">
        <f>AVERAGE('2006'!D38:I38,'2006'!D189:G189)</f>
        <v>9.148000000000001</v>
      </c>
      <c r="F38" s="37">
        <f>MAX('2006'!D38:I38,'2006'!D189:G189)</f>
        <v>9.99</v>
      </c>
      <c r="G38" s="39">
        <f t="shared" si="0"/>
        <v>0.24099378881987565</v>
      </c>
    </row>
    <row r="39" spans="1:7" ht="13.5" thickBot="1">
      <c r="A39" s="106"/>
      <c r="B39" s="107"/>
      <c r="C39" s="14" t="s">
        <v>69</v>
      </c>
      <c r="D39" s="37">
        <f>MIN('2006'!D39:I39,'2006'!D190:G190)</f>
        <v>1.9</v>
      </c>
      <c r="E39" s="37">
        <f>AVERAGE('2006'!D39:I39,'2006'!D190:G190)</f>
        <v>3.353</v>
      </c>
      <c r="F39" s="37">
        <f>MAX('2006'!D39:I39,'2006'!D190:G190)</f>
        <v>6.5</v>
      </c>
      <c r="G39" s="39">
        <f t="shared" si="0"/>
        <v>2.4210526315789473</v>
      </c>
    </row>
    <row r="40" spans="1:7" ht="12.75" customHeight="1">
      <c r="A40" s="104" t="s">
        <v>16</v>
      </c>
      <c r="B40" s="105"/>
      <c r="C40" s="5"/>
      <c r="D40" s="37">
        <f>MIN('2006'!D40:I40,'2006'!D191:G191)</f>
        <v>0.35</v>
      </c>
      <c r="E40" s="37">
        <f>AVERAGE('2006'!D40:I40,'2006'!D191:G191)</f>
        <v>0.376</v>
      </c>
      <c r="F40" s="37">
        <f>MAX('2006'!D40:I40,'2006'!D191:G191)</f>
        <v>0.45</v>
      </c>
      <c r="G40" s="39">
        <f t="shared" si="0"/>
        <v>0.2857142857142858</v>
      </c>
    </row>
    <row r="41" spans="1:7" ht="13.5" thickBot="1">
      <c r="A41" s="106"/>
      <c r="B41" s="107"/>
      <c r="C41" s="8"/>
      <c r="D41" s="37">
        <f>MIN('2006'!D41:I41,'2006'!D192:G192)</f>
        <v>0</v>
      </c>
      <c r="E41" s="38" t="s">
        <v>55</v>
      </c>
      <c r="F41" s="37">
        <f>MAX('2006'!D41:I41,'2006'!D192:G192)</f>
        <v>0</v>
      </c>
      <c r="G41" s="40" t="s">
        <v>55</v>
      </c>
    </row>
    <row r="42" spans="1:7" ht="12.75" customHeight="1">
      <c r="A42" s="104" t="s">
        <v>17</v>
      </c>
      <c r="B42" s="105"/>
      <c r="C42" s="1" t="s">
        <v>60</v>
      </c>
      <c r="D42" s="37">
        <f>MIN('2006'!D42:I42,'2006'!D193:G193)</f>
        <v>0.4</v>
      </c>
      <c r="E42" s="37">
        <f>AVERAGE('2006'!D42:I42,'2006'!D193:G193)</f>
        <v>0.44999999999999996</v>
      </c>
      <c r="F42" s="37">
        <f>MAX('2006'!D42:I42,'2006'!D193:G193)</f>
        <v>0.5</v>
      </c>
      <c r="G42" s="39">
        <f t="shared" si="0"/>
        <v>0.25</v>
      </c>
    </row>
    <row r="43" spans="1:7" ht="13.5" thickBot="1">
      <c r="A43" s="106"/>
      <c r="B43" s="107"/>
      <c r="C43" s="14" t="s">
        <v>69</v>
      </c>
      <c r="D43" s="37">
        <f>MIN('2006'!D43:I43,'2006'!D194:G194)</f>
        <v>0.4</v>
      </c>
      <c r="E43" s="37">
        <f>AVERAGE('2006'!D43:I43,'2006'!D194:G194)</f>
        <v>0.51</v>
      </c>
      <c r="F43" s="37">
        <f>MAX('2006'!D43:I43,'2006'!D194:G194)</f>
        <v>0.65</v>
      </c>
      <c r="G43" s="39">
        <f t="shared" si="0"/>
        <v>0.625</v>
      </c>
    </row>
    <row r="44" spans="1:7" ht="12.75" customHeight="1">
      <c r="A44" s="104" t="s">
        <v>18</v>
      </c>
      <c r="B44" s="105"/>
      <c r="C44" s="5" t="s">
        <v>60</v>
      </c>
      <c r="D44" s="37">
        <f>MIN('2006'!D44:I44,'2006'!D195:G195)</f>
        <v>0.69</v>
      </c>
      <c r="E44" s="37">
        <f>AVERAGE('2006'!D44:I44,'2006'!D195:G195)</f>
        <v>0.7975</v>
      </c>
      <c r="F44" s="37">
        <f>MAX('2006'!D44:I44,'2006'!D195:G195)</f>
        <v>0.9</v>
      </c>
      <c r="G44" s="39">
        <f t="shared" si="0"/>
        <v>0.30434782608695676</v>
      </c>
    </row>
    <row r="45" spans="1:7" ht="13.5" thickBot="1">
      <c r="A45" s="106"/>
      <c r="B45" s="107"/>
      <c r="C45" s="8" t="s">
        <v>69</v>
      </c>
      <c r="D45" s="37">
        <f>MIN('2006'!D45:I45,'2006'!D196:G196)</f>
        <v>0.68</v>
      </c>
      <c r="E45" s="37">
        <f>AVERAGE('2006'!D45:I45,'2006'!D196:G196)</f>
        <v>0.875</v>
      </c>
      <c r="F45" s="37">
        <f>MAX('2006'!D45:I45,'2006'!D196:G196)</f>
        <v>1.1</v>
      </c>
      <c r="G45" s="39">
        <f t="shared" si="0"/>
        <v>0.6176470588235294</v>
      </c>
    </row>
    <row r="46" spans="1:7" ht="12.75" customHeight="1">
      <c r="A46" s="104" t="s">
        <v>19</v>
      </c>
      <c r="B46" s="105"/>
      <c r="C46" s="1" t="s">
        <v>61</v>
      </c>
      <c r="D46" s="37">
        <f>MIN('2006'!D46:I46,'2006'!D197:G197)</f>
        <v>2.2</v>
      </c>
      <c r="E46" s="37">
        <f>AVERAGE('2006'!D46:I46,'2006'!D197:G197)</f>
        <v>2.9499999999999997</v>
      </c>
      <c r="F46" s="37">
        <f>MAX('2006'!D46:I46,'2006'!D197:G197)</f>
        <v>3.65</v>
      </c>
      <c r="G46" s="39">
        <f t="shared" si="0"/>
        <v>0.659090909090909</v>
      </c>
    </row>
    <row r="47" spans="1:7" ht="13.5" thickBot="1">
      <c r="A47" s="106"/>
      <c r="B47" s="107"/>
      <c r="C47" s="14" t="s">
        <v>69</v>
      </c>
      <c r="D47" s="37">
        <f>MIN('2006'!D47:I47,'2006'!D198:G198)</f>
        <v>1.99</v>
      </c>
      <c r="E47" s="37">
        <f>AVERAGE('2006'!D47:I47,'2006'!D198:G198)</f>
        <v>2.4914285714285715</v>
      </c>
      <c r="F47" s="37">
        <f>MAX('2006'!D47:I47,'2006'!D198:G198)</f>
        <v>2.9</v>
      </c>
      <c r="G47" s="39">
        <f t="shared" si="0"/>
        <v>0.4572864321608039</v>
      </c>
    </row>
    <row r="48" spans="1:7" ht="12.75" customHeight="1">
      <c r="A48" s="104" t="s">
        <v>20</v>
      </c>
      <c r="B48" s="105"/>
      <c r="C48" s="5" t="s">
        <v>62</v>
      </c>
      <c r="D48" s="37">
        <f>MIN('2006'!D48:I48,'2006'!D199:G199)</f>
        <v>1.2</v>
      </c>
      <c r="E48" s="37">
        <f>AVERAGE('2006'!D48:I48,'2006'!D199:G199)</f>
        <v>1.5899999999999999</v>
      </c>
      <c r="F48" s="37">
        <f>MAX('2006'!D48:I48,'2006'!D199:G199)</f>
        <v>2.2</v>
      </c>
      <c r="G48" s="39">
        <f t="shared" si="0"/>
        <v>0.8333333333333335</v>
      </c>
    </row>
    <row r="49" spans="1:7" ht="13.5" thickBot="1">
      <c r="A49" s="106"/>
      <c r="B49" s="107"/>
      <c r="C49" s="8" t="s">
        <v>69</v>
      </c>
      <c r="D49" s="37">
        <f>MIN('2006'!D49:I49,'2006'!D200:G200)</f>
        <v>0.61</v>
      </c>
      <c r="E49" s="37">
        <f>AVERAGE('2006'!D49:I49,'2006'!D200:G200)</f>
        <v>0.8355555555555555</v>
      </c>
      <c r="F49" s="37">
        <f>MAX('2006'!D49:I49,'2006'!D200:G200)</f>
        <v>1.2</v>
      </c>
      <c r="G49" s="39">
        <f t="shared" si="0"/>
        <v>0.9672131147540983</v>
      </c>
    </row>
    <row r="50" spans="1:7" ht="12.75" customHeight="1">
      <c r="A50" s="104" t="s">
        <v>21</v>
      </c>
      <c r="B50" s="105"/>
      <c r="C50" s="1" t="s">
        <v>82</v>
      </c>
      <c r="D50" s="37">
        <f>MIN('2006'!D50:I50,'2006'!D201:G201)</f>
        <v>0.38</v>
      </c>
      <c r="E50" s="37">
        <f>AVERAGE('2006'!D50:I50,'2006'!D201:G201)</f>
        <v>0.41500000000000004</v>
      </c>
      <c r="F50" s="37">
        <f>MAX('2006'!D50:I50,'2006'!D201:G201)</f>
        <v>0.46</v>
      </c>
      <c r="G50" s="39">
        <f t="shared" si="0"/>
        <v>0.21052631578947367</v>
      </c>
    </row>
    <row r="51" spans="1:7" ht="13.5" thickBot="1">
      <c r="A51" s="106"/>
      <c r="B51" s="107"/>
      <c r="C51" s="14" t="s">
        <v>69</v>
      </c>
      <c r="D51" s="37">
        <f>MIN('2006'!D51:I51,'2006'!D202:G202)</f>
        <v>0.4</v>
      </c>
      <c r="E51" s="37">
        <f>AVERAGE('2006'!D51:I51,'2006'!D202:G202)</f>
        <v>0.4666666666666666</v>
      </c>
      <c r="F51" s="37">
        <f>MAX('2006'!D51:I51,'2006'!D202:G202)</f>
        <v>0.5</v>
      </c>
      <c r="G51" s="39">
        <f t="shared" si="0"/>
        <v>0.25</v>
      </c>
    </row>
    <row r="52" spans="1:7" ht="12.75" customHeight="1">
      <c r="A52" s="104" t="s">
        <v>22</v>
      </c>
      <c r="B52" s="105"/>
      <c r="C52" s="5" t="s">
        <v>53</v>
      </c>
      <c r="D52" s="37">
        <f>MIN('2006'!D52:I52,'2006'!D203:G203)</f>
        <v>1.15</v>
      </c>
      <c r="E52" s="37">
        <f>AVERAGE('2006'!D52:I52,'2006'!D203:G203)</f>
        <v>1.6166666666666665</v>
      </c>
      <c r="F52" s="37">
        <f>MAX('2006'!D52:I52,'2006'!D203:G203)</f>
        <v>2.5</v>
      </c>
      <c r="G52" s="39">
        <f t="shared" si="0"/>
        <v>1.1739130434782612</v>
      </c>
    </row>
    <row r="53" spans="1:7" ht="13.5" thickBot="1">
      <c r="A53" s="106"/>
      <c r="B53" s="107"/>
      <c r="C53" s="8" t="s">
        <v>69</v>
      </c>
      <c r="D53" s="37">
        <f>MIN('2006'!D53:I53,'2006'!D204:G204)</f>
        <v>0.7</v>
      </c>
      <c r="E53" s="37">
        <f>AVERAGE('2006'!D53:I53,'2006'!D204:G204)</f>
        <v>0.9430000000000002</v>
      </c>
      <c r="F53" s="37">
        <f>MAX('2006'!D53:I53,'2006'!D204:G204)</f>
        <v>1.55</v>
      </c>
      <c r="G53" s="39">
        <f t="shared" si="0"/>
        <v>1.2142857142857144</v>
      </c>
    </row>
    <row r="54" spans="1:7" ht="12.75" customHeight="1">
      <c r="A54" s="104" t="s">
        <v>23</v>
      </c>
      <c r="B54" s="105"/>
      <c r="C54" s="1" t="s">
        <v>53</v>
      </c>
      <c r="D54" s="37">
        <f>MIN('2006'!D54:I54,'2006'!D205:G205)</f>
        <v>12.5</v>
      </c>
      <c r="E54" s="37">
        <f>AVERAGE('2006'!D54:I54,'2006'!D205:G205)</f>
        <v>13.78111111111111</v>
      </c>
      <c r="F54" s="37">
        <f>MAX('2006'!D54:I54,'2006'!D205:G205)</f>
        <v>16</v>
      </c>
      <c r="G54" s="39">
        <f t="shared" si="0"/>
        <v>0.28</v>
      </c>
    </row>
    <row r="55" spans="1:7" ht="13.5" thickBot="1">
      <c r="A55" s="106"/>
      <c r="B55" s="107"/>
      <c r="C55" s="14" t="s">
        <v>69</v>
      </c>
      <c r="D55" s="37">
        <f>MIN('2006'!D55:I55,'2006'!D206:G206)</f>
        <v>10.9</v>
      </c>
      <c r="E55" s="37">
        <f>AVERAGE('2006'!D55:I55,'2006'!D206:G206)</f>
        <v>11.5475</v>
      </c>
      <c r="F55" s="37">
        <f>MAX('2006'!D55:I55,'2006'!D206:G206)</f>
        <v>12.5</v>
      </c>
      <c r="G55" s="39">
        <f t="shared" si="0"/>
        <v>0.14678899082568808</v>
      </c>
    </row>
    <row r="56" spans="1:7" ht="12.75" customHeight="1">
      <c r="A56" s="104" t="s">
        <v>24</v>
      </c>
      <c r="B56" s="105"/>
      <c r="C56" s="5" t="s">
        <v>53</v>
      </c>
      <c r="D56" s="37">
        <f>MIN('2006'!D56:I56,'2006'!D207:G207)</f>
        <v>5.9</v>
      </c>
      <c r="E56" s="37">
        <f>AVERAGE('2006'!D56:I56,'2006'!D207:G207)</f>
        <v>7.992500000000001</v>
      </c>
      <c r="F56" s="37">
        <f>MAX('2006'!D56:I56,'2006'!D207:G207)</f>
        <v>10.3</v>
      </c>
      <c r="G56" s="39">
        <f t="shared" si="0"/>
        <v>0.7457627118644068</v>
      </c>
    </row>
    <row r="57" spans="1:7" ht="13.5" thickBot="1">
      <c r="A57" s="106"/>
      <c r="B57" s="107"/>
      <c r="C57" s="8" t="s">
        <v>69</v>
      </c>
      <c r="D57" s="37">
        <f>MIN('2006'!D57:I57,'2006'!D208:G208)</f>
        <v>2.45</v>
      </c>
      <c r="E57" s="37">
        <f>AVERAGE('2006'!D57:I57,'2006'!D208:G208)</f>
        <v>2.804444444444444</v>
      </c>
      <c r="F57" s="37">
        <f>MAX('2006'!D57:I57,'2006'!D208:G208)</f>
        <v>3.9</v>
      </c>
      <c r="G57" s="39">
        <f t="shared" si="0"/>
        <v>0.5918367346938773</v>
      </c>
    </row>
    <row r="58" spans="1:7" ht="12.75" customHeight="1">
      <c r="A58" s="104" t="s">
        <v>25</v>
      </c>
      <c r="B58" s="105"/>
      <c r="C58" s="1" t="s">
        <v>53</v>
      </c>
      <c r="D58" s="37">
        <f>MIN('2006'!D58:I58,'2006'!D209:G209)</f>
        <v>0.28</v>
      </c>
      <c r="E58" s="37">
        <f>AVERAGE('2006'!D58:I58,'2006'!D209:G209)</f>
        <v>0.3611111111111111</v>
      </c>
      <c r="F58" s="37">
        <f>MAX('2006'!D58:I58,'2006'!D209:G209)</f>
        <v>0.4</v>
      </c>
      <c r="G58" s="39">
        <f t="shared" si="0"/>
        <v>0.4285714285714286</v>
      </c>
    </row>
    <row r="59" spans="1:7" ht="13.5" thickBot="1">
      <c r="A59" s="106"/>
      <c r="B59" s="107"/>
      <c r="C59" s="14" t="s">
        <v>69</v>
      </c>
      <c r="D59" s="37">
        <f>MIN('2006'!D59:I59,'2006'!D210:G210)</f>
        <v>0.15</v>
      </c>
      <c r="E59" s="37">
        <f>AVERAGE('2006'!D59:I59,'2006'!D210:G210)</f>
        <v>0.21800000000000003</v>
      </c>
      <c r="F59" s="37">
        <f>MAX('2006'!D59:I59,'2006'!D210:G210)</f>
        <v>0.35</v>
      </c>
      <c r="G59" s="39">
        <f t="shared" si="0"/>
        <v>1.3333333333333335</v>
      </c>
    </row>
    <row r="60" spans="1:7" ht="12.75" customHeight="1">
      <c r="A60" s="104" t="s">
        <v>26</v>
      </c>
      <c r="B60" s="105"/>
      <c r="C60" s="5" t="s">
        <v>63</v>
      </c>
      <c r="D60" s="37">
        <f>MIN('2006'!D60:I60,'2006'!D211:G211)</f>
        <v>1.9</v>
      </c>
      <c r="E60" s="37">
        <f>AVERAGE('2006'!D60:I60,'2006'!D211:G211)</f>
        <v>2.26</v>
      </c>
      <c r="F60" s="37">
        <f>MAX('2006'!D60:I60,'2006'!D211:G211)</f>
        <v>2.79</v>
      </c>
      <c r="G60" s="39">
        <f t="shared" si="0"/>
        <v>0.46842105263157907</v>
      </c>
    </row>
    <row r="61" spans="1:7" ht="13.5" thickBot="1">
      <c r="A61" s="106"/>
      <c r="B61" s="107"/>
      <c r="C61" s="8" t="s">
        <v>69</v>
      </c>
      <c r="D61" s="37">
        <f>MIN('2006'!D61:I61,'2006'!D212:G212)</f>
        <v>1.27</v>
      </c>
      <c r="E61" s="37">
        <f>AVERAGE('2006'!D61:I61,'2006'!D212:G212)</f>
        <v>1.64</v>
      </c>
      <c r="F61" s="37">
        <f>MAX('2006'!D61:I61,'2006'!D212:G212)</f>
        <v>2</v>
      </c>
      <c r="G61" s="39">
        <f t="shared" si="0"/>
        <v>0.5748031496062991</v>
      </c>
    </row>
    <row r="62" spans="1:7" ht="12.75" customHeight="1">
      <c r="A62" s="104" t="s">
        <v>27</v>
      </c>
      <c r="B62" s="105"/>
      <c r="C62" s="1"/>
      <c r="D62" s="37">
        <f>MIN('2006'!D62:I62,'2006'!D213:G213)</f>
        <v>0.4</v>
      </c>
      <c r="E62" s="37">
        <f>AVERAGE('2006'!D62:I62,'2006'!D213:G213)</f>
        <v>0.528</v>
      </c>
      <c r="F62" s="37">
        <f>MAX('2006'!D62:I62,'2006'!D213:G213)</f>
        <v>0.65</v>
      </c>
      <c r="G62" s="39">
        <f t="shared" si="0"/>
        <v>0.625</v>
      </c>
    </row>
    <row r="63" spans="1:7" ht="13.5" thickBot="1">
      <c r="A63" s="106"/>
      <c r="B63" s="107"/>
      <c r="C63" s="14"/>
      <c r="D63" s="37">
        <f>MIN('2006'!D63:I63,'2006'!D214:G214)</f>
        <v>0</v>
      </c>
      <c r="E63" s="38" t="s">
        <v>55</v>
      </c>
      <c r="F63" s="37">
        <f>MAX('2006'!D63:I63,'2006'!D214:G214)</f>
        <v>0</v>
      </c>
      <c r="G63" s="40" t="s">
        <v>55</v>
      </c>
    </row>
    <row r="64" spans="1:7" ht="12.75" customHeight="1">
      <c r="A64" s="104" t="s">
        <v>28</v>
      </c>
      <c r="B64" s="105"/>
      <c r="C64" s="5"/>
      <c r="D64" s="37">
        <f>MIN('2006'!D64:I64,'2006'!D215:G215)</f>
        <v>0.48</v>
      </c>
      <c r="E64" s="37">
        <f>AVERAGE('2006'!D64:I64,'2006'!D215:G215)</f>
        <v>0.548</v>
      </c>
      <c r="F64" s="37">
        <f>MAX('2006'!D64:I64,'2006'!D215:G215)</f>
        <v>0.6</v>
      </c>
      <c r="G64" s="39">
        <f t="shared" si="0"/>
        <v>0.25</v>
      </c>
    </row>
    <row r="65" spans="1:7" ht="13.5" thickBot="1">
      <c r="A65" s="106"/>
      <c r="B65" s="107"/>
      <c r="C65" s="8"/>
      <c r="D65" s="37">
        <f>MIN('2006'!D65:I65,'2006'!D216:G216)</f>
        <v>0</v>
      </c>
      <c r="E65" s="38" t="s">
        <v>55</v>
      </c>
      <c r="F65" s="37">
        <f>MAX('2006'!D65:I65,'2006'!D216:G216)</f>
        <v>0</v>
      </c>
      <c r="G65" s="40" t="s">
        <v>55</v>
      </c>
    </row>
    <row r="66" spans="1:7" ht="12.75" customHeight="1">
      <c r="A66" s="104" t="s">
        <v>29</v>
      </c>
      <c r="B66" s="105"/>
      <c r="C66" s="1"/>
      <c r="D66" s="37">
        <f>MIN('2006'!D66:I66,'2006'!D217:G217)</f>
        <v>0.4</v>
      </c>
      <c r="E66" s="37">
        <f>AVERAGE('2006'!D66:I66,'2006'!D217:G217)</f>
        <v>0.5130000000000001</v>
      </c>
      <c r="F66" s="37">
        <f>MAX('2006'!D66:I66,'2006'!D217:G217)</f>
        <v>0.6</v>
      </c>
      <c r="G66" s="39">
        <f t="shared" si="0"/>
        <v>0.4999999999999998</v>
      </c>
    </row>
    <row r="67" spans="1:7" ht="13.5" thickBot="1">
      <c r="A67" s="106"/>
      <c r="B67" s="107"/>
      <c r="C67" s="14"/>
      <c r="D67" s="37">
        <f>MIN('2006'!D67:I67,'2006'!D218:G218)</f>
        <v>0</v>
      </c>
      <c r="E67" s="38" t="s">
        <v>55</v>
      </c>
      <c r="F67" s="37">
        <f>MAX('2006'!D67:I67,'2006'!D218:G218)</f>
        <v>0</v>
      </c>
      <c r="G67" s="40" t="s">
        <v>55</v>
      </c>
    </row>
    <row r="68" spans="1:7" ht="12.75" customHeight="1">
      <c r="A68" s="104" t="s">
        <v>30</v>
      </c>
      <c r="B68" s="105"/>
      <c r="C68" s="5"/>
      <c r="D68" s="37">
        <f>MIN('2006'!D68:I68,'2006'!D219:G219)</f>
        <v>0.25</v>
      </c>
      <c r="E68" s="37">
        <f>AVERAGE('2006'!D68:I68,'2006'!D219:G219)</f>
        <v>0.28500000000000003</v>
      </c>
      <c r="F68" s="37">
        <f>MAX('2006'!D68:I68,'2006'!D219:G219)</f>
        <v>0.35</v>
      </c>
      <c r="G68" s="39">
        <f t="shared" si="0"/>
        <v>0.3999999999999999</v>
      </c>
    </row>
    <row r="69" spans="1:7" ht="13.5" thickBot="1">
      <c r="A69" s="106"/>
      <c r="B69" s="107"/>
      <c r="C69" s="8"/>
      <c r="D69" s="37">
        <f>MIN('2006'!D69:I69,'2006'!D220:G220)</f>
        <v>0</v>
      </c>
      <c r="E69" s="38" t="s">
        <v>55</v>
      </c>
      <c r="F69" s="37">
        <f>MAX('2006'!D69:I69,'2006'!D220:G220)</f>
        <v>0</v>
      </c>
      <c r="G69" s="40" t="s">
        <v>55</v>
      </c>
    </row>
    <row r="70" spans="1:7" ht="12.75" customHeight="1">
      <c r="A70" s="100" t="s">
        <v>31</v>
      </c>
      <c r="B70" s="101"/>
      <c r="C70" s="5" t="s">
        <v>64</v>
      </c>
      <c r="D70" s="37">
        <f>MIN('2006'!D70:I70,'2006'!D234:G234)</f>
        <v>12.4</v>
      </c>
      <c r="E70" s="37">
        <f>AVERAGE('2006'!D70:I70,'2006'!D234:G234)</f>
        <v>14.424000000000001</v>
      </c>
      <c r="F70" s="37">
        <f>MAX('2006'!D83:I83,'2006'!D234:G234)</f>
        <v>17</v>
      </c>
      <c r="G70" s="39">
        <f t="shared" si="0"/>
        <v>0.37096774193548376</v>
      </c>
    </row>
    <row r="71" spans="1:7" ht="13.5" thickBot="1">
      <c r="A71" s="102"/>
      <c r="B71" s="103"/>
      <c r="C71" s="8" t="s">
        <v>69</v>
      </c>
      <c r="D71" s="37">
        <f>MIN('2006'!D71:I71,'2006'!D235:G235)</f>
        <v>15</v>
      </c>
      <c r="E71" s="37">
        <f>AVERAGE('2006'!D84:I84,'2006'!D235:G235)</f>
        <v>12.245000000000001</v>
      </c>
      <c r="F71" s="37">
        <f>MAX('2006'!D84:I84,'2006'!D235:G235)</f>
        <v>13</v>
      </c>
      <c r="G71" s="39">
        <f t="shared" si="0"/>
        <v>-0.1333333333333333</v>
      </c>
    </row>
    <row r="72" spans="1:7" ht="12.75" customHeight="1">
      <c r="A72" s="92" t="s">
        <v>32</v>
      </c>
      <c r="B72" s="93"/>
      <c r="C72" s="5" t="s">
        <v>64</v>
      </c>
      <c r="D72" s="37">
        <f>MIN('2006'!D83:I83,'2006'!D236:G236)</f>
        <v>11.49</v>
      </c>
      <c r="E72" s="37">
        <f>AVERAGE('2006'!D83:I83,'2006'!D236:G236)</f>
        <v>12.33111111111111</v>
      </c>
      <c r="F72" s="37">
        <f>MAX('2006'!D83:I83,'2006'!D236:G236)</f>
        <v>15</v>
      </c>
      <c r="G72" s="39">
        <f t="shared" si="0"/>
        <v>0.3054830287206267</v>
      </c>
    </row>
    <row r="73" spans="1:7" ht="13.5" thickBot="1">
      <c r="A73" s="94"/>
      <c r="B73" s="95"/>
      <c r="C73" s="8" t="s">
        <v>69</v>
      </c>
      <c r="D73" s="37">
        <f>MIN('2006'!D84:I84,'2006'!D237:G237)</f>
        <v>11.49</v>
      </c>
      <c r="E73" s="37">
        <f>AVERAGE('2006'!D84:I84,'2006'!D237:G237)</f>
        <v>12.245000000000001</v>
      </c>
      <c r="F73" s="37">
        <f>MAX('2006'!D84:I84,'2006'!D237:G237)</f>
        <v>13</v>
      </c>
      <c r="G73" s="39">
        <f aca="true" t="shared" si="1" ref="G73:G91">(F73/D73-1)*100%</f>
        <v>0.1314186248912097</v>
      </c>
    </row>
    <row r="74" spans="1:7" ht="12.75" customHeight="1">
      <c r="A74" s="104" t="s">
        <v>33</v>
      </c>
      <c r="B74" s="105"/>
      <c r="C74" s="1" t="s">
        <v>81</v>
      </c>
      <c r="D74" s="37">
        <f>MIN('2006'!D85:I85,'2006'!D238:G238)</f>
        <v>3.3</v>
      </c>
      <c r="E74" s="37">
        <f>AVERAGE('2006'!D85:I85,'2006'!D238:G238)</f>
        <v>3.8000000000000003</v>
      </c>
      <c r="F74" s="37">
        <f>MAX('2006'!D85:I85,'2006'!D238:G238)</f>
        <v>4.8</v>
      </c>
      <c r="G74" s="39">
        <f t="shared" si="1"/>
        <v>0.4545454545454546</v>
      </c>
    </row>
    <row r="75" spans="1:7" ht="13.5" thickBot="1">
      <c r="A75" s="106"/>
      <c r="B75" s="107"/>
      <c r="C75" s="14" t="s">
        <v>69</v>
      </c>
      <c r="D75" s="37">
        <f>MIN('2006'!D86:I86,'2006'!D239:G239)</f>
        <v>2.99</v>
      </c>
      <c r="E75" s="37">
        <f>AVERAGE('2006'!D86:I86,'2006'!D239:G239)</f>
        <v>3.585</v>
      </c>
      <c r="F75" s="37">
        <f>MAX('2006'!D86:I86,'2006'!D239:G239)</f>
        <v>4</v>
      </c>
      <c r="G75" s="39">
        <f t="shared" si="1"/>
        <v>0.3377926421404682</v>
      </c>
    </row>
    <row r="76" spans="1:7" ht="12.75" customHeight="1">
      <c r="A76" s="104" t="s">
        <v>34</v>
      </c>
      <c r="B76" s="105"/>
      <c r="C76" s="5" t="s">
        <v>65</v>
      </c>
      <c r="D76" s="37">
        <f>MIN('2006'!D87:I87,'2006'!D240:G240)</f>
        <v>1.24</v>
      </c>
      <c r="E76" s="37">
        <f>AVERAGE('2006'!D87:I87,'2006'!D240:G240)</f>
        <v>1.4549999999999998</v>
      </c>
      <c r="F76" s="37">
        <f>MAX('2006'!D87:I87,'2006'!D240:G240)</f>
        <v>1.7</v>
      </c>
      <c r="G76" s="39">
        <f t="shared" si="1"/>
        <v>0.37096774193548376</v>
      </c>
    </row>
    <row r="77" spans="1:7" ht="13.5" thickBot="1">
      <c r="A77" s="106"/>
      <c r="B77" s="107"/>
      <c r="C77" s="8" t="s">
        <v>69</v>
      </c>
      <c r="D77" s="37">
        <f>MIN('2006'!D88:I88,'2006'!D241:G241)</f>
        <v>1.2</v>
      </c>
      <c r="E77" s="37">
        <f>AVERAGE('2006'!D88:I88,'2006'!D241:G241)</f>
        <v>1.815</v>
      </c>
      <c r="F77" s="37">
        <f>MAX('2006'!D88:I88,'2006'!D241:G241)</f>
        <v>2.43</v>
      </c>
      <c r="G77" s="39">
        <f t="shared" si="1"/>
        <v>1.0250000000000004</v>
      </c>
    </row>
    <row r="78" spans="1:7" ht="12.75" customHeight="1">
      <c r="A78" s="104" t="s">
        <v>35</v>
      </c>
      <c r="B78" s="105"/>
      <c r="C78" s="1" t="s">
        <v>65</v>
      </c>
      <c r="D78" s="37">
        <f>MIN('2006'!D89:I89,'2006'!D242:G242)</f>
        <v>0.6</v>
      </c>
      <c r="E78" s="37">
        <f>AVERAGE('2006'!D89:I89,'2006'!D242:G242)</f>
        <v>0.6980000000000001</v>
      </c>
      <c r="F78" s="37">
        <f>MAX('2006'!D89:I89,'2006'!D242:G242)</f>
        <v>0.8</v>
      </c>
      <c r="G78" s="39">
        <f t="shared" si="1"/>
        <v>0.3333333333333335</v>
      </c>
    </row>
    <row r="79" spans="1:7" ht="13.5" thickBot="1">
      <c r="A79" s="106"/>
      <c r="B79" s="107"/>
      <c r="C79" s="14" t="s">
        <v>69</v>
      </c>
      <c r="D79" s="37">
        <f>MIN('2006'!D90:I90,'2006'!D243:G243)</f>
        <v>0.7</v>
      </c>
      <c r="E79" s="37">
        <f>AVERAGE('2006'!D90:I90,'2006'!D243:G243)</f>
        <v>0.7779999999999999</v>
      </c>
      <c r="F79" s="37">
        <f>MAX('2006'!D90:I90,'2006'!D243:G243)</f>
        <v>1</v>
      </c>
      <c r="G79" s="39">
        <f t="shared" si="1"/>
        <v>0.4285714285714286</v>
      </c>
    </row>
    <row r="80" spans="1:7" ht="12.75" customHeight="1">
      <c r="A80" s="104" t="s">
        <v>36</v>
      </c>
      <c r="B80" s="105"/>
      <c r="C80" s="5" t="s">
        <v>65</v>
      </c>
      <c r="D80" s="37">
        <f>MIN('2006'!D91:I91,'2006'!D244:G244)</f>
        <v>1.8</v>
      </c>
      <c r="E80" s="37">
        <f>AVERAGE('2006'!D91:I91,'2006'!D244:G244)</f>
        <v>2.414285714285714</v>
      </c>
      <c r="F80" s="37">
        <f>MAX('2006'!D91:I91,'2006'!D244:G244)</f>
        <v>2.6</v>
      </c>
      <c r="G80" s="39">
        <f t="shared" si="1"/>
        <v>0.4444444444444444</v>
      </c>
    </row>
    <row r="81" spans="1:7" ht="13.5" thickBot="1">
      <c r="A81" s="106"/>
      <c r="B81" s="107"/>
      <c r="C81" s="8" t="s">
        <v>69</v>
      </c>
      <c r="D81" s="37">
        <f>MIN('2006'!D92:I92,'2006'!D245:G245)</f>
        <v>1.7</v>
      </c>
      <c r="E81" s="37">
        <f>AVERAGE('2006'!D92:I92,'2006'!D245:G245)</f>
        <v>1.7</v>
      </c>
      <c r="F81" s="37">
        <f>MAX('2006'!D92:I92,'2006'!D245:G245)</f>
        <v>1.7</v>
      </c>
      <c r="G81" s="39">
        <f t="shared" si="1"/>
        <v>0</v>
      </c>
    </row>
    <row r="82" spans="1:7" ht="12.75" customHeight="1">
      <c r="A82" s="104" t="s">
        <v>37</v>
      </c>
      <c r="B82" s="105"/>
      <c r="C82" s="1" t="s">
        <v>70</v>
      </c>
      <c r="D82" s="37">
        <f>MIN('2006'!D93:I93,'2006'!D246:G246)</f>
        <v>1.11</v>
      </c>
      <c r="E82" s="37">
        <f>AVERAGE('2006'!D93:I93,'2006'!D246:G246)</f>
        <v>1.2228571428571429</v>
      </c>
      <c r="F82" s="37">
        <f>MAX('2006'!D93:I93,'2006'!D246:G246)</f>
        <v>1.4</v>
      </c>
      <c r="G82" s="39">
        <f t="shared" si="1"/>
        <v>0.26126126126126104</v>
      </c>
    </row>
    <row r="83" spans="1:7" ht="13.5" thickBot="1">
      <c r="A83" s="106"/>
      <c r="B83" s="107"/>
      <c r="C83" s="14" t="s">
        <v>69</v>
      </c>
      <c r="D83" s="37">
        <f>MIN('2006'!D94:I94,'2006'!D247:G247)</f>
        <v>0.9</v>
      </c>
      <c r="E83" s="37">
        <f>AVERAGE('2006'!D94:I94,'2006'!D247:G247)</f>
        <v>0.9957142857142858</v>
      </c>
      <c r="F83" s="37">
        <f>MAX('2006'!D94:I94,'2006'!D247:G247)</f>
        <v>1.2</v>
      </c>
      <c r="G83" s="39">
        <f t="shared" si="1"/>
        <v>0.33333333333333326</v>
      </c>
    </row>
    <row r="84" spans="1:7" ht="12.75" customHeight="1">
      <c r="A84" s="104" t="s">
        <v>38</v>
      </c>
      <c r="B84" s="105"/>
      <c r="C84" s="5" t="s">
        <v>70</v>
      </c>
      <c r="D84" s="37">
        <f>MIN('2006'!D95:I95,'2006'!D248:G248)</f>
        <v>1.5</v>
      </c>
      <c r="E84" s="37">
        <f>AVERAGE('2006'!D95:I95,'2006'!D248:G248)</f>
        <v>1.657142857142857</v>
      </c>
      <c r="F84" s="37">
        <f>MAX('2006'!D95:I95,'2006'!D248:G248)</f>
        <v>1.95</v>
      </c>
      <c r="G84" s="39">
        <f t="shared" si="1"/>
        <v>0.30000000000000004</v>
      </c>
    </row>
    <row r="85" spans="1:7" ht="13.5" thickBot="1">
      <c r="A85" s="106"/>
      <c r="B85" s="107"/>
      <c r="C85" s="8" t="s">
        <v>69</v>
      </c>
      <c r="D85" s="37">
        <f>MIN('2006'!D96:I96,'2006'!D249:G249)</f>
        <v>1.2</v>
      </c>
      <c r="E85" s="37">
        <f>AVERAGE('2006'!D96:I96,'2006'!D249:G249)</f>
        <v>1.625</v>
      </c>
      <c r="F85" s="37">
        <f>MAX('2006'!D96:I96,'2006'!D249:G249)</f>
        <v>2</v>
      </c>
      <c r="G85" s="39">
        <f t="shared" si="1"/>
        <v>0.6666666666666667</v>
      </c>
    </row>
    <row r="86" spans="1:7" ht="12.75" customHeight="1">
      <c r="A86" s="92" t="s">
        <v>39</v>
      </c>
      <c r="B86" s="93"/>
      <c r="C86" s="11" t="s">
        <v>66</v>
      </c>
      <c r="D86" s="37">
        <f>MIN('2006'!D97:I97,'2006'!D250:G250)</f>
        <v>0.3</v>
      </c>
      <c r="E86" s="37">
        <f>AVERAGE('2006'!D97:I97,'2006'!D250:G250)</f>
        <v>0.3275</v>
      </c>
      <c r="F86" s="37">
        <f>MAX('2006'!D97:I97,'2006'!D250:G250)</f>
        <v>0.35</v>
      </c>
      <c r="G86" s="39">
        <f t="shared" si="1"/>
        <v>0.16666666666666674</v>
      </c>
    </row>
    <row r="87" spans="1:7" ht="13.5" thickBot="1">
      <c r="A87" s="94"/>
      <c r="B87" s="95"/>
      <c r="C87" s="14" t="s">
        <v>69</v>
      </c>
      <c r="D87" s="37">
        <f>MIN('2006'!D98:I98,'2006'!D251:G251)</f>
        <v>0.24</v>
      </c>
      <c r="E87" s="37">
        <f>AVERAGE('2006'!D98:I98,'2006'!D251:G251)</f>
        <v>0.32</v>
      </c>
      <c r="F87" s="37">
        <f>MAX('2006'!D98:I98,'2006'!D251:G251)</f>
        <v>0.4</v>
      </c>
      <c r="G87" s="39">
        <f t="shared" si="1"/>
        <v>0.6666666666666667</v>
      </c>
    </row>
    <row r="88" spans="1:7" ht="12.75" customHeight="1">
      <c r="A88" s="104" t="s">
        <v>40</v>
      </c>
      <c r="B88" s="105"/>
      <c r="C88" s="5" t="s">
        <v>67</v>
      </c>
      <c r="D88" s="37">
        <f>MIN('2006'!D99:I99,'2006'!D252:G252)</f>
        <v>2.8</v>
      </c>
      <c r="E88" s="37">
        <f>AVERAGE('2006'!D99:I99,'2006'!D252:G252)</f>
        <v>3.4000000000000004</v>
      </c>
      <c r="F88" s="37">
        <f>MAX('2006'!D99:I99,'2006'!D252:G252)</f>
        <v>4.5</v>
      </c>
      <c r="G88" s="39">
        <f t="shared" si="1"/>
        <v>0.6071428571428572</v>
      </c>
    </row>
    <row r="89" spans="1:7" ht="13.5" thickBot="1">
      <c r="A89" s="106"/>
      <c r="B89" s="107"/>
      <c r="C89" s="8" t="s">
        <v>69</v>
      </c>
      <c r="D89" s="37">
        <f>MIN('2006'!D100:I100,'2006'!D253:G253)</f>
        <v>0.5</v>
      </c>
      <c r="E89" s="37">
        <f>AVERAGE('2006'!D100:I100,'2006'!D253:G253)</f>
        <v>1.281</v>
      </c>
      <c r="F89" s="37">
        <f>MAX('2006'!D100:I100,'2006'!D253:G253)</f>
        <v>2</v>
      </c>
      <c r="G89" s="39">
        <f t="shared" si="1"/>
        <v>3</v>
      </c>
    </row>
    <row r="90" spans="1:7" ht="12.75" customHeight="1">
      <c r="A90" s="104" t="s">
        <v>68</v>
      </c>
      <c r="B90" s="105"/>
      <c r="C90" s="1" t="s">
        <v>63</v>
      </c>
      <c r="D90" s="37">
        <f>MIN('2006'!D101:I101,'2006'!D254:G254)</f>
        <v>2.2</v>
      </c>
      <c r="E90" s="37">
        <f>AVERAGE('2006'!D101:I101,'2006'!D254:G254)</f>
        <v>3.523333333333333</v>
      </c>
      <c r="F90" s="37">
        <f>MAX('2006'!D101:I101,'2006'!D254:G254)</f>
        <v>4.2</v>
      </c>
      <c r="G90" s="39">
        <f t="shared" si="1"/>
        <v>0.909090909090909</v>
      </c>
    </row>
    <row r="91" spans="1:7" ht="13.5" thickBot="1">
      <c r="A91" s="106"/>
      <c r="B91" s="107"/>
      <c r="C91" s="8" t="s">
        <v>69</v>
      </c>
      <c r="D91" s="37">
        <f>MIN('2006'!D102:I102,'2006'!D255:G255)</f>
        <v>1.9</v>
      </c>
      <c r="E91" s="37">
        <f>AVERAGE('2006'!D102:I102,'2006'!D255:G255)</f>
        <v>2.2944444444444443</v>
      </c>
      <c r="F91" s="37">
        <f>MAX('2006'!D102:I102,'2006'!D255:G255)</f>
        <v>2.52</v>
      </c>
      <c r="G91" s="39">
        <f t="shared" si="1"/>
        <v>0.32631578947368434</v>
      </c>
    </row>
  </sheetData>
  <sheetProtection/>
  <mergeCells count="48">
    <mergeCell ref="A72:B73"/>
    <mergeCell ref="A34:B35"/>
    <mergeCell ref="A36:B37"/>
    <mergeCell ref="A22:B23"/>
    <mergeCell ref="A24:B25"/>
    <mergeCell ref="A60:B61"/>
    <mergeCell ref="A46:B47"/>
    <mergeCell ref="A48:B49"/>
    <mergeCell ref="A50:B51"/>
    <mergeCell ref="A52:B53"/>
    <mergeCell ref="A54:B55"/>
    <mergeCell ref="A56:B57"/>
    <mergeCell ref="A58:B59"/>
    <mergeCell ref="A64:B65"/>
    <mergeCell ref="A62:B63"/>
    <mergeCell ref="A6:B7"/>
    <mergeCell ref="A40:B41"/>
    <mergeCell ref="A20:B21"/>
    <mergeCell ref="C6:C7"/>
    <mergeCell ref="A8:B9"/>
    <mergeCell ref="A10:B11"/>
    <mergeCell ref="A12:B13"/>
    <mergeCell ref="A14:B15"/>
    <mergeCell ref="A38:B39"/>
    <mergeCell ref="A26:B27"/>
    <mergeCell ref="A28:B29"/>
    <mergeCell ref="A16:B17"/>
    <mergeCell ref="A18:B19"/>
    <mergeCell ref="G6:G7"/>
    <mergeCell ref="A90:B91"/>
    <mergeCell ref="A88:B89"/>
    <mergeCell ref="A86:B87"/>
    <mergeCell ref="A84:B85"/>
    <mergeCell ref="A82:B83"/>
    <mergeCell ref="A80:B81"/>
    <mergeCell ref="A78:B79"/>
    <mergeCell ref="A76:B77"/>
    <mergeCell ref="A74:B75"/>
    <mergeCell ref="D6:D7"/>
    <mergeCell ref="E6:E7"/>
    <mergeCell ref="F6:F7"/>
    <mergeCell ref="A70:B71"/>
    <mergeCell ref="A68:B69"/>
    <mergeCell ref="A66:B67"/>
    <mergeCell ref="A42:B43"/>
    <mergeCell ref="A44:B45"/>
    <mergeCell ref="A30:B31"/>
    <mergeCell ref="A32:B3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1:Y152"/>
  <sheetViews>
    <sheetView tabSelected="1" view="pageBreakPreview" zoomScaleNormal="80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145" sqref="L145:P145"/>
    </sheetView>
  </sheetViews>
  <sheetFormatPr defaultColWidth="9.140625" defaultRowHeight="12.75"/>
  <cols>
    <col min="1" max="1" width="2.140625" style="41" customWidth="1"/>
    <col min="2" max="2" width="8.57421875" style="41" hidden="1" customWidth="1"/>
    <col min="3" max="3" width="9.140625" style="41" customWidth="1"/>
    <col min="4" max="4" width="9.8515625" style="41" customWidth="1"/>
    <col min="5" max="5" width="1.28515625" style="41" customWidth="1"/>
    <col min="6" max="6" width="13.28125" style="41" customWidth="1"/>
    <col min="7" max="7" width="1.28515625" style="41" customWidth="1"/>
    <col min="8" max="8" width="13.421875" style="41" customWidth="1"/>
    <col min="9" max="9" width="1.28515625" style="41" customWidth="1"/>
    <col min="10" max="10" width="11.7109375" style="41" customWidth="1"/>
    <col min="11" max="11" width="1.28515625" style="41" customWidth="1"/>
    <col min="12" max="12" width="11.57421875" style="41" customWidth="1"/>
    <col min="13" max="13" width="1.28515625" style="41" customWidth="1"/>
    <col min="14" max="14" width="11.7109375" style="41" customWidth="1"/>
    <col min="15" max="15" width="1.28515625" style="41" customWidth="1"/>
    <col min="16" max="16" width="11.7109375" style="49" customWidth="1"/>
    <col min="17" max="17" width="1.28515625" style="49" customWidth="1"/>
    <col min="18" max="18" width="14.00390625" style="49" customWidth="1"/>
    <col min="19" max="19" width="1.28515625" style="49" customWidth="1"/>
    <col min="20" max="20" width="1.28515625" style="41" customWidth="1"/>
    <col min="21" max="21" width="10.57421875" style="41" customWidth="1"/>
    <col min="22" max="22" width="9.140625" style="41" customWidth="1"/>
    <col min="23" max="23" width="11.57421875" style="41" customWidth="1"/>
    <col min="24" max="24" width="1.28515625" style="41" customWidth="1"/>
    <col min="25" max="25" width="13.57421875" style="41" customWidth="1"/>
    <col min="26" max="16384" width="9.140625" style="41" customWidth="1"/>
  </cols>
  <sheetData>
    <row r="1" spans="3:25" ht="20.25" customHeight="1" thickBot="1">
      <c r="C1" s="157" t="s">
        <v>150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/>
    </row>
    <row r="2" spans="3:25" ht="14.25" customHeight="1">
      <c r="C2" s="164" t="s">
        <v>0</v>
      </c>
      <c r="D2" s="165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42"/>
      <c r="U2" s="184" t="s">
        <v>83</v>
      </c>
      <c r="V2" s="184"/>
      <c r="W2" s="185"/>
      <c r="X2" s="169"/>
      <c r="Y2" s="178" t="s">
        <v>86</v>
      </c>
    </row>
    <row r="3" spans="3:25" ht="82.5" customHeight="1" thickBot="1">
      <c r="C3" s="166"/>
      <c r="D3" s="167"/>
      <c r="E3" s="62"/>
      <c r="F3" s="50" t="s">
        <v>131</v>
      </c>
      <c r="G3" s="43"/>
      <c r="H3" s="50" t="s">
        <v>151</v>
      </c>
      <c r="I3" s="43"/>
      <c r="J3" s="50" t="s">
        <v>128</v>
      </c>
      <c r="K3" s="43"/>
      <c r="L3" s="50" t="s">
        <v>132</v>
      </c>
      <c r="M3" s="43"/>
      <c r="N3" s="50" t="s">
        <v>129</v>
      </c>
      <c r="O3" s="43"/>
      <c r="P3" s="50" t="s">
        <v>130</v>
      </c>
      <c r="Q3" s="43"/>
      <c r="R3" s="50" t="s">
        <v>133</v>
      </c>
      <c r="S3" s="43"/>
      <c r="T3" s="42"/>
      <c r="U3" s="44" t="s">
        <v>84</v>
      </c>
      <c r="V3" s="44" t="s">
        <v>85</v>
      </c>
      <c r="W3" s="57" t="s">
        <v>145</v>
      </c>
      <c r="X3" s="170"/>
      <c r="Y3" s="179"/>
    </row>
    <row r="4" spans="3:25" ht="37.5" customHeight="1">
      <c r="C4" s="160" t="s">
        <v>3</v>
      </c>
      <c r="D4" s="161"/>
      <c r="E4" s="169"/>
      <c r="F4" s="66">
        <v>1.9</v>
      </c>
      <c r="G4" s="46"/>
      <c r="H4" s="45">
        <v>0.5</v>
      </c>
      <c r="I4" s="46"/>
      <c r="J4" s="47">
        <v>1.1</v>
      </c>
      <c r="K4" s="68"/>
      <c r="L4" s="45">
        <v>2</v>
      </c>
      <c r="M4" s="46"/>
      <c r="N4" s="45">
        <v>0.5</v>
      </c>
      <c r="O4" s="46"/>
      <c r="P4" s="46">
        <v>1</v>
      </c>
      <c r="Q4" s="46"/>
      <c r="R4" s="46">
        <v>1.25</v>
      </c>
      <c r="S4" s="62"/>
      <c r="T4" s="42"/>
      <c r="U4" s="48">
        <f>MAX(R4,P4,N4,L4,J4)</f>
        <v>2</v>
      </c>
      <c r="V4" s="48">
        <f>AVERAGE(J4,L4,N4,P4,R4)</f>
        <v>1.17</v>
      </c>
      <c r="W4" s="58">
        <f>MIN(J4,L4,N4,P4,R4)</f>
        <v>0.5</v>
      </c>
      <c r="X4" s="170"/>
      <c r="Y4" s="188">
        <f>(U4-W4)/(W4)</f>
        <v>3</v>
      </c>
    </row>
    <row r="5" spans="3:25" ht="5.25" customHeight="1">
      <c r="C5" s="162"/>
      <c r="D5" s="163"/>
      <c r="E5" s="170"/>
      <c r="F5" s="67"/>
      <c r="G5" s="46"/>
      <c r="H5" s="45"/>
      <c r="I5" s="46"/>
      <c r="J5" s="73"/>
      <c r="K5" s="46"/>
      <c r="L5" s="67"/>
      <c r="M5" s="46"/>
      <c r="N5" s="47"/>
      <c r="O5" s="46"/>
      <c r="P5" s="46"/>
      <c r="Q5" s="46"/>
      <c r="R5" s="60"/>
      <c r="S5" s="64"/>
      <c r="T5" s="61"/>
      <c r="U5" s="48"/>
      <c r="V5" s="48"/>
      <c r="W5" s="58"/>
      <c r="X5" s="170"/>
      <c r="Y5" s="59"/>
    </row>
    <row r="6" spans="3:25" ht="37.5" customHeight="1">
      <c r="C6" s="123" t="s">
        <v>87</v>
      </c>
      <c r="D6" s="124"/>
      <c r="E6" s="170"/>
      <c r="F6" s="67">
        <v>0.5</v>
      </c>
      <c r="G6" s="46"/>
      <c r="H6" s="45">
        <v>0.25</v>
      </c>
      <c r="I6" s="46"/>
      <c r="J6" s="45">
        <v>0.5</v>
      </c>
      <c r="K6" s="71"/>
      <c r="L6" s="45">
        <v>0.29</v>
      </c>
      <c r="M6" s="46"/>
      <c r="N6" s="45">
        <v>0.3</v>
      </c>
      <c r="O6" s="46"/>
      <c r="P6" s="46">
        <v>0.2</v>
      </c>
      <c r="Q6" s="46"/>
      <c r="R6" s="46">
        <v>0.4</v>
      </c>
      <c r="S6" s="65"/>
      <c r="T6" s="42"/>
      <c r="U6" s="48">
        <f>MAX(R6,P6,N6,L6,J6)</f>
        <v>0.5</v>
      </c>
      <c r="V6" s="48">
        <f>AVERAGE(J6,L6,N6,P6,R6)</f>
        <v>0.33799999999999997</v>
      </c>
      <c r="W6" s="58">
        <f>MIN(J6,L6,N6,P6,R6)</f>
        <v>0.2</v>
      </c>
      <c r="X6" s="170"/>
      <c r="Y6" s="188">
        <f>(U6-W6)/(W6)</f>
        <v>1.4999999999999998</v>
      </c>
    </row>
    <row r="7" spans="3:25" ht="5.25" customHeight="1">
      <c r="C7" s="137"/>
      <c r="D7" s="138"/>
      <c r="E7" s="170"/>
      <c r="F7" s="67"/>
      <c r="G7" s="46"/>
      <c r="H7" s="45"/>
      <c r="I7" s="46"/>
      <c r="J7" s="74"/>
      <c r="K7" s="46"/>
      <c r="L7" s="67"/>
      <c r="M7" s="46"/>
      <c r="N7" s="45"/>
      <c r="O7" s="46"/>
      <c r="P7" s="46"/>
      <c r="Q7" s="46"/>
      <c r="R7" s="60"/>
      <c r="S7" s="65"/>
      <c r="T7" s="61"/>
      <c r="U7" s="48"/>
      <c r="V7" s="48"/>
      <c r="W7" s="58"/>
      <c r="X7" s="170"/>
      <c r="Y7" s="59"/>
    </row>
    <row r="8" spans="3:25" ht="37.5" customHeight="1">
      <c r="C8" s="123" t="s">
        <v>4</v>
      </c>
      <c r="D8" s="124"/>
      <c r="E8" s="170"/>
      <c r="F8" s="67">
        <v>0.3</v>
      </c>
      <c r="G8" s="46"/>
      <c r="H8" s="45">
        <v>0.3</v>
      </c>
      <c r="I8" s="46"/>
      <c r="J8" s="47">
        <v>0.8</v>
      </c>
      <c r="K8" s="69"/>
      <c r="L8" s="47">
        <v>0.3</v>
      </c>
      <c r="M8" s="46"/>
      <c r="N8" s="45">
        <v>0.8</v>
      </c>
      <c r="O8" s="46"/>
      <c r="P8" s="46">
        <v>0.4</v>
      </c>
      <c r="Q8" s="46"/>
      <c r="R8" s="46">
        <v>0.8</v>
      </c>
      <c r="S8" s="65"/>
      <c r="T8" s="42"/>
      <c r="U8" s="48">
        <f>MAX(R8,P8,N8,L8,J8)</f>
        <v>0.8</v>
      </c>
      <c r="V8" s="48">
        <f>AVERAGE(J8,L8,N8,P8,R8)</f>
        <v>0.6200000000000001</v>
      </c>
      <c r="W8" s="58">
        <f>MIN(J8,L8,N8,P8,R8)</f>
        <v>0.3</v>
      </c>
      <c r="X8" s="170"/>
      <c r="Y8" s="188">
        <f>(U8-W8)/(W8)</f>
        <v>1.6666666666666667</v>
      </c>
    </row>
    <row r="9" spans="3:25" ht="5.25" customHeight="1">
      <c r="C9" s="125"/>
      <c r="D9" s="126"/>
      <c r="E9" s="170"/>
      <c r="F9" s="66"/>
      <c r="G9" s="46"/>
      <c r="H9" s="45"/>
      <c r="I9" s="46"/>
      <c r="J9" s="47"/>
      <c r="K9" s="70"/>
      <c r="L9" s="45"/>
      <c r="M9" s="46"/>
      <c r="N9" s="47"/>
      <c r="O9" s="46"/>
      <c r="P9" s="46"/>
      <c r="Q9" s="46"/>
      <c r="R9" s="60"/>
      <c r="S9" s="65"/>
      <c r="T9" s="61"/>
      <c r="U9" s="48"/>
      <c r="V9" s="48"/>
      <c r="W9" s="58"/>
      <c r="X9" s="170"/>
      <c r="Y9" s="59"/>
    </row>
    <row r="10" spans="3:25" ht="37.5" customHeight="1">
      <c r="C10" s="123" t="s">
        <v>5</v>
      </c>
      <c r="D10" s="124"/>
      <c r="E10" s="170"/>
      <c r="F10" s="66">
        <v>1</v>
      </c>
      <c r="G10" s="46"/>
      <c r="H10" s="47">
        <v>0.2</v>
      </c>
      <c r="I10" s="46"/>
      <c r="J10" s="47">
        <v>1</v>
      </c>
      <c r="K10" s="46"/>
      <c r="L10" s="47">
        <v>0.5</v>
      </c>
      <c r="M10" s="46"/>
      <c r="N10" s="45">
        <v>0.4</v>
      </c>
      <c r="O10" s="46"/>
      <c r="P10" s="46">
        <v>0.5</v>
      </c>
      <c r="Q10" s="46"/>
      <c r="R10" s="46">
        <v>1</v>
      </c>
      <c r="S10" s="65"/>
      <c r="T10" s="42"/>
      <c r="U10" s="48">
        <f>MAX(R10,P10,N10,L10,J10)</f>
        <v>1</v>
      </c>
      <c r="V10" s="48">
        <f>AVERAGE(J10,L10,N10,P10,R10)</f>
        <v>0.6799999999999999</v>
      </c>
      <c r="W10" s="58">
        <f>MIN(J10,L10,N10,P10,R10)</f>
        <v>0.4</v>
      </c>
      <c r="X10" s="170"/>
      <c r="Y10" s="188">
        <f>(U10-W10)/(W10)</f>
        <v>1.4999999999999998</v>
      </c>
    </row>
    <row r="11" spans="3:25" ht="5.25" customHeight="1">
      <c r="C11" s="125"/>
      <c r="D11" s="126"/>
      <c r="E11" s="170"/>
      <c r="F11" s="66"/>
      <c r="G11" s="46"/>
      <c r="H11" s="45"/>
      <c r="I11" s="46"/>
      <c r="J11" s="47"/>
      <c r="K11" s="46"/>
      <c r="L11" s="45"/>
      <c r="M11" s="46"/>
      <c r="N11" s="47"/>
      <c r="O11" s="46"/>
      <c r="P11" s="46"/>
      <c r="Q11" s="46"/>
      <c r="R11" s="60"/>
      <c r="S11" s="65"/>
      <c r="T11" s="61"/>
      <c r="U11" s="48"/>
      <c r="V11" s="48"/>
      <c r="W11" s="58"/>
      <c r="X11" s="170"/>
      <c r="Y11" s="59"/>
    </row>
    <row r="12" spans="3:25" ht="37.5" customHeight="1">
      <c r="C12" s="123" t="s">
        <v>6</v>
      </c>
      <c r="D12" s="124"/>
      <c r="E12" s="170"/>
      <c r="F12" s="66">
        <v>1</v>
      </c>
      <c r="G12" s="46"/>
      <c r="H12" s="45">
        <v>0.7</v>
      </c>
      <c r="I12" s="46"/>
      <c r="J12" s="47">
        <v>1.4</v>
      </c>
      <c r="K12" s="46"/>
      <c r="L12" s="45">
        <v>1.9</v>
      </c>
      <c r="M12" s="46"/>
      <c r="N12" s="45">
        <v>0.7</v>
      </c>
      <c r="O12" s="46"/>
      <c r="P12" s="46">
        <v>1</v>
      </c>
      <c r="Q12" s="46"/>
      <c r="R12" s="46">
        <v>1.25</v>
      </c>
      <c r="S12" s="65"/>
      <c r="T12" s="42"/>
      <c r="U12" s="48">
        <f>MAX(R12,P12,N12,L12,J12)</f>
        <v>1.9</v>
      </c>
      <c r="V12" s="48">
        <f>AVERAGE(J12,L12,N12,P12,R12)</f>
        <v>1.25</v>
      </c>
      <c r="W12" s="58">
        <f>MIN(J12,L12,N12,P12,R12)</f>
        <v>0.7</v>
      </c>
      <c r="X12" s="170"/>
      <c r="Y12" s="188">
        <f>(U12-W12)/(W12)</f>
        <v>1.7142857142857144</v>
      </c>
    </row>
    <row r="13" spans="3:25" ht="5.25" customHeight="1">
      <c r="C13" s="125"/>
      <c r="D13" s="126"/>
      <c r="E13" s="170"/>
      <c r="F13" s="66"/>
      <c r="G13" s="46"/>
      <c r="H13" s="45"/>
      <c r="I13" s="46"/>
      <c r="J13" s="45"/>
      <c r="K13" s="46"/>
      <c r="L13" s="45"/>
      <c r="M13" s="46"/>
      <c r="N13" s="45"/>
      <c r="O13" s="46"/>
      <c r="P13" s="45"/>
      <c r="Q13" s="46"/>
      <c r="R13" s="60"/>
      <c r="S13" s="65"/>
      <c r="T13" s="61"/>
      <c r="U13" s="48"/>
      <c r="V13" s="48"/>
      <c r="W13" s="58"/>
      <c r="X13" s="170"/>
      <c r="Y13" s="59"/>
    </row>
    <row r="14" spans="3:25" ht="37.5" customHeight="1">
      <c r="C14" s="153" t="s">
        <v>88</v>
      </c>
      <c r="D14" s="154"/>
      <c r="E14" s="170"/>
      <c r="F14" s="66">
        <v>2.9</v>
      </c>
      <c r="G14" s="46"/>
      <c r="H14" s="45">
        <v>1.7</v>
      </c>
      <c r="I14" s="46"/>
      <c r="J14" s="45">
        <v>1.4</v>
      </c>
      <c r="K14" s="46"/>
      <c r="L14" s="47">
        <v>3</v>
      </c>
      <c r="M14" s="46"/>
      <c r="N14" s="45">
        <v>1.8</v>
      </c>
      <c r="O14" s="46"/>
      <c r="P14" s="51" t="s">
        <v>154</v>
      </c>
      <c r="Q14" s="46"/>
      <c r="R14" s="46">
        <v>5</v>
      </c>
      <c r="S14" s="65"/>
      <c r="T14" s="42"/>
      <c r="U14" s="48">
        <f>MAX(R14,P14,N14,L14,J14)</f>
        <v>5</v>
      </c>
      <c r="V14" s="48">
        <f>AVERAGE(J14,L14,N14,P14,R14)</f>
        <v>2.8</v>
      </c>
      <c r="W14" s="58">
        <f>MIN(J14,L14,N14,P14,R14)</f>
        <v>1.4</v>
      </c>
      <c r="X14" s="170"/>
      <c r="Y14" s="188">
        <f>(U14-W14)/(W14)</f>
        <v>2.5714285714285716</v>
      </c>
    </row>
    <row r="15" spans="3:25" ht="5.25" customHeight="1">
      <c r="C15" s="141"/>
      <c r="D15" s="142"/>
      <c r="E15" s="170"/>
      <c r="F15" s="66"/>
      <c r="G15" s="46"/>
      <c r="H15" s="45"/>
      <c r="I15" s="46"/>
      <c r="J15" s="45"/>
      <c r="K15" s="46"/>
      <c r="L15" s="45"/>
      <c r="M15" s="46"/>
      <c r="N15" s="47"/>
      <c r="O15" s="46"/>
      <c r="P15" s="46"/>
      <c r="Q15" s="46"/>
      <c r="R15" s="60"/>
      <c r="S15" s="65"/>
      <c r="T15" s="61"/>
      <c r="U15" s="48"/>
      <c r="V15" s="48"/>
      <c r="W15" s="58"/>
      <c r="X15" s="170"/>
      <c r="Y15" s="59"/>
    </row>
    <row r="16" spans="3:25" ht="37.5" customHeight="1">
      <c r="C16" s="153" t="s">
        <v>89</v>
      </c>
      <c r="D16" s="154"/>
      <c r="E16" s="170"/>
      <c r="F16" s="66">
        <v>1.9</v>
      </c>
      <c r="G16" s="46"/>
      <c r="H16" s="45">
        <v>1.99</v>
      </c>
      <c r="I16" s="46"/>
      <c r="J16" s="45">
        <v>1.5</v>
      </c>
      <c r="K16" s="46"/>
      <c r="L16" s="47">
        <v>1.5</v>
      </c>
      <c r="M16" s="46"/>
      <c r="N16" s="45">
        <v>0.9</v>
      </c>
      <c r="O16" s="46"/>
      <c r="P16" s="51" t="s">
        <v>154</v>
      </c>
      <c r="Q16" s="46"/>
      <c r="R16" s="45">
        <v>3</v>
      </c>
      <c r="S16" s="65"/>
      <c r="T16" s="42"/>
      <c r="U16" s="48">
        <f>MAX(R16,P16,N16,L16,J16)</f>
        <v>3</v>
      </c>
      <c r="V16" s="48">
        <f>AVERAGE(J16,L16,N16,P16,R16)</f>
        <v>1.725</v>
      </c>
      <c r="W16" s="58">
        <f>MIN(J16,L16,N16,P16,R16)</f>
        <v>0.9</v>
      </c>
      <c r="X16" s="170"/>
      <c r="Y16" s="188">
        <f>(U16-W16)/(W16)</f>
        <v>2.3333333333333335</v>
      </c>
    </row>
    <row r="17" spans="3:25" ht="5.25" customHeight="1">
      <c r="C17" s="141"/>
      <c r="D17" s="142"/>
      <c r="E17" s="170"/>
      <c r="F17" s="66"/>
      <c r="G17" s="46"/>
      <c r="H17" s="45"/>
      <c r="I17" s="46"/>
      <c r="J17" s="47"/>
      <c r="K17" s="46"/>
      <c r="L17" s="45"/>
      <c r="M17" s="46"/>
      <c r="N17" s="45"/>
      <c r="O17" s="46"/>
      <c r="P17" s="186"/>
      <c r="Q17" s="46"/>
      <c r="R17" s="60"/>
      <c r="S17" s="65"/>
      <c r="T17" s="61"/>
      <c r="U17" s="48"/>
      <c r="V17" s="48"/>
      <c r="W17" s="58"/>
      <c r="X17" s="170"/>
      <c r="Y17" s="59"/>
    </row>
    <row r="18" spans="3:25" ht="37.5" customHeight="1">
      <c r="C18" s="153" t="s">
        <v>7</v>
      </c>
      <c r="D18" s="154"/>
      <c r="E18" s="170"/>
      <c r="F18" s="67">
        <v>3.9</v>
      </c>
      <c r="G18" s="46"/>
      <c r="H18" s="47">
        <v>3.7</v>
      </c>
      <c r="I18" s="46"/>
      <c r="J18" s="47">
        <v>2.5</v>
      </c>
      <c r="K18" s="46"/>
      <c r="L18" s="51" t="s">
        <v>154</v>
      </c>
      <c r="M18" s="46"/>
      <c r="N18" s="45">
        <v>4.5</v>
      </c>
      <c r="O18" s="46"/>
      <c r="P18" s="51" t="s">
        <v>154</v>
      </c>
      <c r="Q18" s="46"/>
      <c r="R18" s="45">
        <v>3.75</v>
      </c>
      <c r="S18" s="65"/>
      <c r="T18" s="42"/>
      <c r="U18" s="48">
        <f>MAX(R18,P18,N18,L18,J18)</f>
        <v>4.5</v>
      </c>
      <c r="V18" s="48">
        <f>AVERAGE(J18,L18,N18,P18,R18)</f>
        <v>3.5833333333333335</v>
      </c>
      <c r="W18" s="58">
        <f>MIN(J18,L18,N18,P18,R18)</f>
        <v>2.5</v>
      </c>
      <c r="X18" s="170"/>
      <c r="Y18" s="188">
        <f>(U18-W18)/(W18)</f>
        <v>0.8</v>
      </c>
    </row>
    <row r="19" spans="3:25" ht="5.25" customHeight="1">
      <c r="C19" s="141"/>
      <c r="D19" s="142"/>
      <c r="E19" s="170"/>
      <c r="F19" s="67"/>
      <c r="G19" s="46"/>
      <c r="H19" s="45"/>
      <c r="I19" s="46"/>
      <c r="J19" s="47"/>
      <c r="K19" s="46"/>
      <c r="L19" s="45"/>
      <c r="M19" s="46"/>
      <c r="N19" s="47"/>
      <c r="O19" s="46"/>
      <c r="P19" s="46"/>
      <c r="Q19" s="46"/>
      <c r="R19" s="60"/>
      <c r="S19" s="65"/>
      <c r="T19" s="61"/>
      <c r="U19" s="48"/>
      <c r="V19" s="48"/>
      <c r="W19" s="58"/>
      <c r="X19" s="170"/>
      <c r="Y19" s="59"/>
    </row>
    <row r="20" spans="3:25" ht="37.5" customHeight="1">
      <c r="C20" s="123" t="s">
        <v>8</v>
      </c>
      <c r="D20" s="124"/>
      <c r="E20" s="170"/>
      <c r="F20" s="66">
        <v>2.9</v>
      </c>
      <c r="G20" s="46"/>
      <c r="H20" s="47">
        <v>2.78</v>
      </c>
      <c r="I20" s="46"/>
      <c r="J20" s="47">
        <v>2</v>
      </c>
      <c r="K20" s="46"/>
      <c r="L20" s="45">
        <v>4</v>
      </c>
      <c r="M20" s="46"/>
      <c r="N20" s="45">
        <v>3</v>
      </c>
      <c r="O20" s="46"/>
      <c r="P20" s="46">
        <v>2.1</v>
      </c>
      <c r="Q20" s="46"/>
      <c r="R20" s="46">
        <v>2.9</v>
      </c>
      <c r="S20" s="65"/>
      <c r="T20" s="42"/>
      <c r="U20" s="48">
        <f>MAX(R20,P20,N20,L20,J20)</f>
        <v>4</v>
      </c>
      <c r="V20" s="48">
        <f>AVERAGE(J20,L20,N20,P20,R20)</f>
        <v>2.8</v>
      </c>
      <c r="W20" s="58">
        <f>MIN(J20,L20,N20,P20,R20)</f>
        <v>2</v>
      </c>
      <c r="X20" s="170"/>
      <c r="Y20" s="188">
        <f>(U20-W20)/(W20)</f>
        <v>1</v>
      </c>
    </row>
    <row r="21" spans="3:25" ht="5.25" customHeight="1">
      <c r="C21" s="125"/>
      <c r="D21" s="126"/>
      <c r="E21" s="170"/>
      <c r="F21" s="67"/>
      <c r="G21" s="46"/>
      <c r="H21" s="45"/>
      <c r="I21" s="46"/>
      <c r="J21" s="47"/>
      <c r="K21" s="46"/>
      <c r="L21" s="47"/>
      <c r="M21" s="46"/>
      <c r="N21" s="47"/>
      <c r="O21" s="46"/>
      <c r="P21" s="46"/>
      <c r="Q21" s="46"/>
      <c r="R21" s="60"/>
      <c r="S21" s="65"/>
      <c r="T21" s="61"/>
      <c r="U21" s="48"/>
      <c r="V21" s="48"/>
      <c r="W21" s="58"/>
      <c r="X21" s="170"/>
      <c r="Y21" s="59"/>
    </row>
    <row r="22" spans="3:25" ht="37.5" customHeight="1">
      <c r="C22" s="123" t="s">
        <v>90</v>
      </c>
      <c r="D22" s="124"/>
      <c r="E22" s="170"/>
      <c r="F22" s="67">
        <v>3.5</v>
      </c>
      <c r="G22" s="46"/>
      <c r="H22" s="45">
        <v>1.94</v>
      </c>
      <c r="I22" s="46"/>
      <c r="J22" s="45">
        <v>2</v>
      </c>
      <c r="K22" s="46"/>
      <c r="L22" s="47">
        <v>4</v>
      </c>
      <c r="M22" s="46"/>
      <c r="N22" s="45">
        <v>2.5</v>
      </c>
      <c r="O22" s="46"/>
      <c r="P22" s="46">
        <v>2.8</v>
      </c>
      <c r="Q22" s="46"/>
      <c r="R22" s="46">
        <v>2.9</v>
      </c>
      <c r="S22" s="65"/>
      <c r="T22" s="42"/>
      <c r="U22" s="48">
        <f>MAX(R22,P22,N22,L22,J22)</f>
        <v>4</v>
      </c>
      <c r="V22" s="48">
        <f>AVERAGE(J22,L22,N22,P22,R22)</f>
        <v>2.8400000000000003</v>
      </c>
      <c r="W22" s="58">
        <f>MIN(J22,L22,N22,P22,R22)</f>
        <v>2</v>
      </c>
      <c r="X22" s="170"/>
      <c r="Y22" s="188">
        <f>(U22-W22)/(W22)</f>
        <v>1</v>
      </c>
    </row>
    <row r="23" spans="3:25" ht="5.25" customHeight="1">
      <c r="C23" s="125"/>
      <c r="D23" s="126"/>
      <c r="E23" s="170"/>
      <c r="F23" s="67"/>
      <c r="G23" s="46"/>
      <c r="H23" s="45"/>
      <c r="I23" s="46"/>
      <c r="J23" s="45"/>
      <c r="K23" s="46"/>
      <c r="L23" s="45"/>
      <c r="M23" s="46"/>
      <c r="N23" s="47"/>
      <c r="O23" s="46"/>
      <c r="P23" s="46"/>
      <c r="Q23" s="46"/>
      <c r="R23" s="60"/>
      <c r="S23" s="65"/>
      <c r="T23" s="61"/>
      <c r="U23" s="48"/>
      <c r="V23" s="48"/>
      <c r="W23" s="58"/>
      <c r="X23" s="170"/>
      <c r="Y23" s="59"/>
    </row>
    <row r="24" spans="3:25" ht="36.75" customHeight="1">
      <c r="C24" s="153" t="s">
        <v>91</v>
      </c>
      <c r="D24" s="154"/>
      <c r="E24" s="170"/>
      <c r="F24" s="67">
        <v>5</v>
      </c>
      <c r="G24" s="46"/>
      <c r="H24" s="45">
        <v>4</v>
      </c>
      <c r="I24" s="46"/>
      <c r="J24" s="45">
        <v>4.6</v>
      </c>
      <c r="K24" s="46"/>
      <c r="L24" s="45">
        <v>6</v>
      </c>
      <c r="M24" s="46"/>
      <c r="N24" s="45">
        <v>3.9</v>
      </c>
      <c r="O24" s="46"/>
      <c r="P24" s="46">
        <v>3.8</v>
      </c>
      <c r="Q24" s="46"/>
      <c r="R24" s="46">
        <v>4.9</v>
      </c>
      <c r="S24" s="65"/>
      <c r="T24" s="42"/>
      <c r="U24" s="48">
        <f>MAX(R24,P24,N24,L24,J24)</f>
        <v>6</v>
      </c>
      <c r="V24" s="48">
        <f>AVERAGE(J24,L24,N24,P24,R24)</f>
        <v>4.640000000000001</v>
      </c>
      <c r="W24" s="58">
        <f>MIN(J24,L24,N24,P24,R24)</f>
        <v>3.8</v>
      </c>
      <c r="X24" s="170"/>
      <c r="Y24" s="188">
        <f>(U24-W24)/(W24)</f>
        <v>0.5789473684210527</v>
      </c>
    </row>
    <row r="25" spans="3:25" ht="5.25" customHeight="1">
      <c r="C25" s="141"/>
      <c r="D25" s="142"/>
      <c r="E25" s="170"/>
      <c r="F25" s="67"/>
      <c r="G25" s="46"/>
      <c r="H25" s="45"/>
      <c r="I25" s="46"/>
      <c r="J25" s="47"/>
      <c r="K25" s="46"/>
      <c r="L25" s="45"/>
      <c r="M25" s="46"/>
      <c r="N25" s="47"/>
      <c r="O25" s="46"/>
      <c r="P25" s="46"/>
      <c r="Q25" s="46"/>
      <c r="R25" s="60"/>
      <c r="S25" s="65"/>
      <c r="T25" s="61"/>
      <c r="U25" s="48"/>
      <c r="V25" s="48"/>
      <c r="W25" s="58"/>
      <c r="X25" s="170"/>
      <c r="Y25" s="59"/>
    </row>
    <row r="26" spans="3:25" ht="37.5" customHeight="1">
      <c r="C26" s="153" t="s">
        <v>92</v>
      </c>
      <c r="D26" s="154"/>
      <c r="E26" s="170"/>
      <c r="F26" s="66">
        <v>10</v>
      </c>
      <c r="G26" s="46"/>
      <c r="H26" s="45">
        <v>7.99</v>
      </c>
      <c r="I26" s="46"/>
      <c r="J26" s="47">
        <v>5.2</v>
      </c>
      <c r="K26" s="46"/>
      <c r="L26" s="45">
        <v>15.9</v>
      </c>
      <c r="M26" s="46"/>
      <c r="N26" s="45">
        <v>9.9</v>
      </c>
      <c r="O26" s="46"/>
      <c r="P26" s="46">
        <v>6.2</v>
      </c>
      <c r="Q26" s="46"/>
      <c r="R26" s="46">
        <v>9.9</v>
      </c>
      <c r="S26" s="65"/>
      <c r="T26" s="42"/>
      <c r="U26" s="48">
        <f>MAX(R26,P26,N26,L26,J26)</f>
        <v>15.9</v>
      </c>
      <c r="V26" s="48">
        <f>AVERAGE(J26,L26,N26,P26,R26)</f>
        <v>9.42</v>
      </c>
      <c r="W26" s="58">
        <f>MIN(J26,L26,N26,P26,R26)</f>
        <v>5.2</v>
      </c>
      <c r="X26" s="170"/>
      <c r="Y26" s="188">
        <f>(U26-W26)/(W26)</f>
        <v>2.0576923076923075</v>
      </c>
    </row>
    <row r="27" spans="3:25" ht="5.25" customHeight="1">
      <c r="C27" s="141"/>
      <c r="D27" s="142"/>
      <c r="E27" s="170"/>
      <c r="F27" s="67"/>
      <c r="G27" s="46"/>
      <c r="H27" s="45"/>
      <c r="I27" s="46"/>
      <c r="J27" s="47"/>
      <c r="K27" s="46"/>
      <c r="L27" s="45"/>
      <c r="M27" s="46"/>
      <c r="N27" s="45"/>
      <c r="O27" s="46"/>
      <c r="P27" s="46"/>
      <c r="Q27" s="46"/>
      <c r="R27" s="60"/>
      <c r="S27" s="65"/>
      <c r="T27" s="61"/>
      <c r="U27" s="48"/>
      <c r="V27" s="48"/>
      <c r="W27" s="58"/>
      <c r="X27" s="170"/>
      <c r="Y27" s="59"/>
    </row>
    <row r="28" spans="3:25" ht="37.5" customHeight="1">
      <c r="C28" s="123" t="s">
        <v>93</v>
      </c>
      <c r="D28" s="124"/>
      <c r="E28" s="170"/>
      <c r="F28" s="67">
        <v>1</v>
      </c>
      <c r="G28" s="46"/>
      <c r="H28" s="45">
        <v>1</v>
      </c>
      <c r="I28" s="46"/>
      <c r="J28" s="45">
        <v>0.7</v>
      </c>
      <c r="K28" s="46"/>
      <c r="L28" s="45">
        <v>1</v>
      </c>
      <c r="M28" s="46"/>
      <c r="N28" s="45">
        <v>0.8</v>
      </c>
      <c r="O28" s="46"/>
      <c r="P28" s="46">
        <v>0.7</v>
      </c>
      <c r="Q28" s="46"/>
      <c r="R28" s="46">
        <v>0.9</v>
      </c>
      <c r="S28" s="65"/>
      <c r="T28" s="42"/>
      <c r="U28" s="48">
        <f>MAX(R28,P28,N28,L28,J28)</f>
        <v>1</v>
      </c>
      <c r="V28" s="48">
        <f>AVERAGE(J28,L28,N28,P28,R28)</f>
        <v>0.8200000000000001</v>
      </c>
      <c r="W28" s="58">
        <f>MIN(J28,L28,N28,P28,R28)</f>
        <v>0.7</v>
      </c>
      <c r="X28" s="170"/>
      <c r="Y28" s="188">
        <f>(U28-W28)/(W28)</f>
        <v>0.42857142857142866</v>
      </c>
    </row>
    <row r="29" spans="3:25" ht="5.25" customHeight="1">
      <c r="C29" s="125"/>
      <c r="D29" s="126"/>
      <c r="E29" s="170"/>
      <c r="F29" s="67"/>
      <c r="G29" s="46"/>
      <c r="H29" s="45"/>
      <c r="I29" s="46"/>
      <c r="J29" s="45"/>
      <c r="K29" s="46"/>
      <c r="L29" s="45"/>
      <c r="M29" s="46"/>
      <c r="N29" s="47"/>
      <c r="O29" s="46"/>
      <c r="P29" s="46"/>
      <c r="Q29" s="46"/>
      <c r="R29" s="60"/>
      <c r="S29" s="65"/>
      <c r="T29" s="61"/>
      <c r="U29" s="48"/>
      <c r="V29" s="48"/>
      <c r="W29" s="58"/>
      <c r="X29" s="170"/>
      <c r="Y29" s="59"/>
    </row>
    <row r="30" spans="3:25" ht="37.5" customHeight="1">
      <c r="C30" s="153" t="s">
        <v>94</v>
      </c>
      <c r="D30" s="154"/>
      <c r="E30" s="170"/>
      <c r="F30" s="67">
        <v>1</v>
      </c>
      <c r="G30" s="46"/>
      <c r="H30" s="45">
        <v>1</v>
      </c>
      <c r="I30" s="46"/>
      <c r="J30" s="45">
        <v>0.7</v>
      </c>
      <c r="K30" s="46"/>
      <c r="L30" s="45">
        <v>1</v>
      </c>
      <c r="M30" s="46"/>
      <c r="N30" s="47">
        <v>0.8</v>
      </c>
      <c r="O30" s="46"/>
      <c r="P30" s="46">
        <v>0.7</v>
      </c>
      <c r="Q30" s="46"/>
      <c r="R30" s="46">
        <v>0.9</v>
      </c>
      <c r="S30" s="65"/>
      <c r="T30" s="42"/>
      <c r="U30" s="48">
        <f>MAX(R30,P30,N30,L30,J30)</f>
        <v>1</v>
      </c>
      <c r="V30" s="48">
        <f>AVERAGE(J30,L30,N30,P30,R30)</f>
        <v>0.8200000000000001</v>
      </c>
      <c r="W30" s="58">
        <f>MIN(J30,L30,N30,P30,R30)</f>
        <v>0.7</v>
      </c>
      <c r="X30" s="170"/>
      <c r="Y30" s="188">
        <f>(U30-W30)/(W30)</f>
        <v>0.42857142857142866</v>
      </c>
    </row>
    <row r="31" spans="3:25" ht="5.25" customHeight="1">
      <c r="C31" s="141"/>
      <c r="D31" s="142"/>
      <c r="E31" s="170"/>
      <c r="F31" s="67"/>
      <c r="G31" s="46"/>
      <c r="H31" s="45"/>
      <c r="I31" s="46"/>
      <c r="J31" s="45"/>
      <c r="K31" s="46"/>
      <c r="L31" s="45"/>
      <c r="M31" s="46"/>
      <c r="N31" s="47"/>
      <c r="O31" s="46"/>
      <c r="P31" s="46"/>
      <c r="Q31" s="46"/>
      <c r="R31" s="60"/>
      <c r="S31" s="65"/>
      <c r="T31" s="61"/>
      <c r="U31" s="48"/>
      <c r="V31" s="48"/>
      <c r="W31" s="58"/>
      <c r="X31" s="170"/>
      <c r="Y31" s="59"/>
    </row>
    <row r="32" spans="3:25" ht="37.5" customHeight="1">
      <c r="C32" s="153" t="s">
        <v>95</v>
      </c>
      <c r="D32" s="154"/>
      <c r="E32" s="170"/>
      <c r="F32" s="67">
        <v>1</v>
      </c>
      <c r="G32" s="46"/>
      <c r="H32" s="45">
        <v>1</v>
      </c>
      <c r="I32" s="46"/>
      <c r="J32" s="45">
        <v>0.7</v>
      </c>
      <c r="K32" s="46"/>
      <c r="L32" s="45">
        <v>1</v>
      </c>
      <c r="M32" s="46"/>
      <c r="N32" s="47">
        <v>0.8</v>
      </c>
      <c r="O32" s="46"/>
      <c r="P32" s="46">
        <v>0.7</v>
      </c>
      <c r="Q32" s="46"/>
      <c r="R32" s="46">
        <v>0.9</v>
      </c>
      <c r="S32" s="65"/>
      <c r="T32" s="42"/>
      <c r="U32" s="48">
        <f>MAX(R32,P32,N32,L32,J32)</f>
        <v>1</v>
      </c>
      <c r="V32" s="48">
        <f>AVERAGE(J32,L32,N32,P32,R32)</f>
        <v>0.8200000000000001</v>
      </c>
      <c r="W32" s="58">
        <f>MIN(J32,L32,N32,P32,R32)</f>
        <v>0.7</v>
      </c>
      <c r="X32" s="170"/>
      <c r="Y32" s="188">
        <f>(U32-W32)/(W32)</f>
        <v>0.42857142857142866</v>
      </c>
    </row>
    <row r="33" spans="3:25" ht="5.25" customHeight="1">
      <c r="C33" s="141"/>
      <c r="D33" s="142"/>
      <c r="E33" s="170"/>
      <c r="F33" s="67"/>
      <c r="G33" s="46"/>
      <c r="H33" s="45"/>
      <c r="I33" s="46"/>
      <c r="J33" s="45"/>
      <c r="K33" s="46"/>
      <c r="L33" s="45"/>
      <c r="M33" s="46"/>
      <c r="N33" s="47"/>
      <c r="O33" s="46"/>
      <c r="P33" s="46"/>
      <c r="Q33" s="46"/>
      <c r="R33" s="60"/>
      <c r="S33" s="65"/>
      <c r="T33" s="61"/>
      <c r="U33" s="48"/>
      <c r="V33" s="48"/>
      <c r="W33" s="58"/>
      <c r="X33" s="170"/>
      <c r="Y33" s="59"/>
    </row>
    <row r="34" spans="3:25" ht="37.5" customHeight="1">
      <c r="C34" s="123" t="s">
        <v>14</v>
      </c>
      <c r="D34" s="124"/>
      <c r="E34" s="170"/>
      <c r="F34" s="66">
        <v>3.9</v>
      </c>
      <c r="G34" s="46"/>
      <c r="H34" s="45">
        <v>2</v>
      </c>
      <c r="I34" s="46"/>
      <c r="J34" s="45">
        <v>2.9</v>
      </c>
      <c r="K34" s="46"/>
      <c r="L34" s="45">
        <v>2.5</v>
      </c>
      <c r="M34" s="46"/>
      <c r="N34" s="51" t="s">
        <v>154</v>
      </c>
      <c r="O34" s="46"/>
      <c r="P34" s="51" t="s">
        <v>154</v>
      </c>
      <c r="Q34" s="46"/>
      <c r="R34" s="45">
        <v>2.5</v>
      </c>
      <c r="S34" s="65"/>
      <c r="T34" s="42"/>
      <c r="U34" s="48">
        <f>MAX(R34,P34,N34,L34,J34)</f>
        <v>2.9</v>
      </c>
      <c r="V34" s="48">
        <f>AVERAGE(J34,L34,N34,P34,R34)</f>
        <v>2.6333333333333333</v>
      </c>
      <c r="W34" s="58">
        <f>MIN(J34,L34,N34,P34,R34)</f>
        <v>2.5</v>
      </c>
      <c r="X34" s="170"/>
      <c r="Y34" s="188">
        <f>(U34-W34)/(W34)</f>
        <v>0.15999999999999998</v>
      </c>
    </row>
    <row r="35" spans="3:25" ht="5.25" customHeight="1">
      <c r="C35" s="125"/>
      <c r="D35" s="126"/>
      <c r="E35" s="170"/>
      <c r="F35" s="67"/>
      <c r="G35" s="46"/>
      <c r="H35" s="45"/>
      <c r="I35" s="46"/>
      <c r="J35" s="47"/>
      <c r="K35" s="46"/>
      <c r="L35" s="45"/>
      <c r="M35" s="46"/>
      <c r="N35" s="45"/>
      <c r="O35" s="46"/>
      <c r="P35" s="46"/>
      <c r="Q35" s="46"/>
      <c r="R35" s="60"/>
      <c r="S35" s="65"/>
      <c r="T35" s="61"/>
      <c r="U35" s="48"/>
      <c r="V35" s="48"/>
      <c r="W35" s="58"/>
      <c r="X35" s="170"/>
      <c r="Y35" s="59"/>
    </row>
    <row r="36" spans="3:25" ht="37.5" customHeight="1">
      <c r="C36" s="123" t="s">
        <v>15</v>
      </c>
      <c r="D36" s="124"/>
      <c r="E36" s="170"/>
      <c r="F36" s="66">
        <v>7.8</v>
      </c>
      <c r="G36" s="46"/>
      <c r="H36" s="47">
        <v>4</v>
      </c>
      <c r="I36" s="46"/>
      <c r="J36" s="45">
        <v>5.5</v>
      </c>
      <c r="K36" s="46"/>
      <c r="L36" s="51" t="s">
        <v>154</v>
      </c>
      <c r="M36" s="46"/>
      <c r="N36" s="45">
        <v>3.9</v>
      </c>
      <c r="O36" s="46"/>
      <c r="P36" s="46">
        <v>6.5</v>
      </c>
      <c r="Q36" s="46"/>
      <c r="R36" s="46">
        <v>5</v>
      </c>
      <c r="S36" s="65"/>
      <c r="T36" s="42"/>
      <c r="U36" s="48">
        <f>MAX(R36,P36,N36,L36,J36)</f>
        <v>6.5</v>
      </c>
      <c r="V36" s="48">
        <f>AVERAGE(J36,L36,N36,P36,R36)</f>
        <v>5.225</v>
      </c>
      <c r="W36" s="58">
        <f>MIN(J36,L36,N36,P36,R36)</f>
        <v>3.9</v>
      </c>
      <c r="X36" s="170"/>
      <c r="Y36" s="188">
        <f>(U36-W36)/(W36)</f>
        <v>0.6666666666666667</v>
      </c>
    </row>
    <row r="37" spans="3:25" ht="5.25" customHeight="1">
      <c r="C37" s="125"/>
      <c r="D37" s="126"/>
      <c r="E37" s="170"/>
      <c r="F37" s="67"/>
      <c r="G37" s="46"/>
      <c r="H37" s="45"/>
      <c r="I37" s="46"/>
      <c r="J37" s="47"/>
      <c r="K37" s="46"/>
      <c r="L37" s="45"/>
      <c r="M37" s="46"/>
      <c r="N37" s="47"/>
      <c r="O37" s="46"/>
      <c r="P37" s="46"/>
      <c r="Q37" s="46"/>
      <c r="R37" s="60"/>
      <c r="S37" s="65"/>
      <c r="T37" s="61"/>
      <c r="U37" s="48"/>
      <c r="V37" s="48"/>
      <c r="W37" s="58"/>
      <c r="X37" s="170"/>
      <c r="Y37" s="59"/>
    </row>
    <row r="38" spans="3:25" ht="37.5" customHeight="1">
      <c r="C38" s="119" t="s">
        <v>97</v>
      </c>
      <c r="D38" s="120"/>
      <c r="E38" s="170"/>
      <c r="F38" s="67">
        <v>0.75</v>
      </c>
      <c r="G38" s="46"/>
      <c r="H38" s="45">
        <v>0.55</v>
      </c>
      <c r="I38" s="46"/>
      <c r="J38" s="47">
        <v>0.65</v>
      </c>
      <c r="K38" s="46"/>
      <c r="L38" s="45">
        <v>0.8</v>
      </c>
      <c r="M38" s="46"/>
      <c r="N38" s="47">
        <v>0.5</v>
      </c>
      <c r="O38" s="46"/>
      <c r="P38" s="46">
        <v>0.5</v>
      </c>
      <c r="Q38" s="46"/>
      <c r="R38" s="46">
        <v>0.6</v>
      </c>
      <c r="S38" s="65"/>
      <c r="T38" s="42"/>
      <c r="U38" s="48">
        <f>MAX(R38,P38,N38,L38,J38)</f>
        <v>0.8</v>
      </c>
      <c r="V38" s="48">
        <f>AVERAGE(J38,L38,N38,P38,R38)</f>
        <v>0.6100000000000001</v>
      </c>
      <c r="W38" s="58">
        <f>MIN(J38,L38,N38,P38,R38)</f>
        <v>0.5</v>
      </c>
      <c r="X38" s="170"/>
      <c r="Y38" s="188">
        <f>(U38-W38)/(W38)</f>
        <v>0.6000000000000001</v>
      </c>
    </row>
    <row r="39" spans="3:25" ht="5.25" customHeight="1">
      <c r="C39" s="121"/>
      <c r="D39" s="122"/>
      <c r="E39" s="170"/>
      <c r="F39" s="67"/>
      <c r="G39" s="46"/>
      <c r="H39" s="45"/>
      <c r="I39" s="46"/>
      <c r="J39" s="47"/>
      <c r="K39" s="46"/>
      <c r="L39" s="45"/>
      <c r="M39" s="46"/>
      <c r="N39" s="47"/>
      <c r="O39" s="46"/>
      <c r="P39" s="46"/>
      <c r="Q39" s="46"/>
      <c r="R39" s="60"/>
      <c r="S39" s="65"/>
      <c r="T39" s="61"/>
      <c r="U39" s="48"/>
      <c r="V39" s="48"/>
      <c r="W39" s="58"/>
      <c r="X39" s="170"/>
      <c r="Y39" s="59"/>
    </row>
    <row r="40" spans="3:25" ht="37.5" customHeight="1">
      <c r="C40" s="123" t="s">
        <v>96</v>
      </c>
      <c r="D40" s="124"/>
      <c r="E40" s="170"/>
      <c r="F40" s="67">
        <v>0.75</v>
      </c>
      <c r="G40" s="46"/>
      <c r="H40" s="45">
        <v>0.55</v>
      </c>
      <c r="I40" s="46"/>
      <c r="J40" s="45">
        <v>0.65</v>
      </c>
      <c r="K40" s="46"/>
      <c r="L40" s="45">
        <v>0.8</v>
      </c>
      <c r="M40" s="46"/>
      <c r="N40" s="45">
        <v>0.5</v>
      </c>
      <c r="O40" s="46"/>
      <c r="P40" s="46">
        <v>0.5</v>
      </c>
      <c r="Q40" s="46"/>
      <c r="R40" s="46">
        <v>0.6</v>
      </c>
      <c r="S40" s="65"/>
      <c r="T40" s="42"/>
      <c r="U40" s="48">
        <f>MAX(R40,P40,N40,L40,J40)</f>
        <v>0.8</v>
      </c>
      <c r="V40" s="48">
        <f>AVERAGE(J40,L40,N40,P40,R40)</f>
        <v>0.6100000000000001</v>
      </c>
      <c r="W40" s="58">
        <f>MIN(J40,L40,N40,P40,R40)</f>
        <v>0.5</v>
      </c>
      <c r="X40" s="170"/>
      <c r="Y40" s="188">
        <f>(U40-W40)/(W40)</f>
        <v>0.6000000000000001</v>
      </c>
    </row>
    <row r="41" spans="3:25" ht="5.25" customHeight="1">
      <c r="C41" s="125"/>
      <c r="D41" s="126"/>
      <c r="E41" s="170"/>
      <c r="F41" s="67"/>
      <c r="G41" s="46"/>
      <c r="H41" s="45"/>
      <c r="I41" s="46"/>
      <c r="J41" s="45"/>
      <c r="K41" s="46"/>
      <c r="L41" s="45"/>
      <c r="M41" s="46"/>
      <c r="N41" s="45"/>
      <c r="O41" s="46"/>
      <c r="P41" s="46"/>
      <c r="Q41" s="46"/>
      <c r="R41" s="60"/>
      <c r="S41" s="65"/>
      <c r="T41" s="61"/>
      <c r="U41" s="48"/>
      <c r="V41" s="48"/>
      <c r="W41" s="58"/>
      <c r="X41" s="170"/>
      <c r="Y41" s="59"/>
    </row>
    <row r="42" spans="3:25" ht="36.75" customHeight="1">
      <c r="C42" s="123" t="s">
        <v>17</v>
      </c>
      <c r="D42" s="124"/>
      <c r="E42" s="170"/>
      <c r="F42" s="66">
        <v>1.5</v>
      </c>
      <c r="G42" s="46"/>
      <c r="H42" s="45">
        <v>0.85</v>
      </c>
      <c r="I42" s="46"/>
      <c r="J42" s="47">
        <v>1.55</v>
      </c>
      <c r="K42" s="46"/>
      <c r="L42" s="47">
        <v>0.9</v>
      </c>
      <c r="M42" s="46"/>
      <c r="N42" s="45">
        <v>1</v>
      </c>
      <c r="O42" s="46"/>
      <c r="P42" s="46">
        <v>0.7</v>
      </c>
      <c r="Q42" s="46"/>
      <c r="R42" s="46">
        <v>1</v>
      </c>
      <c r="S42" s="65"/>
      <c r="T42" s="42"/>
      <c r="U42" s="48">
        <f>MAX(R42,P42,N42,L42,J42)</f>
        <v>1.55</v>
      </c>
      <c r="V42" s="48">
        <f>AVERAGE(J42,L42,N42,P42,R42)</f>
        <v>1.03</v>
      </c>
      <c r="W42" s="58">
        <f>MIN(J42,L42,N42,P42,R42)</f>
        <v>0.7</v>
      </c>
      <c r="X42" s="170"/>
      <c r="Y42" s="188">
        <f>(U42-W42)/(W42)</f>
        <v>1.2142857142857144</v>
      </c>
    </row>
    <row r="43" spans="3:25" ht="5.25" customHeight="1">
      <c r="C43" s="125"/>
      <c r="D43" s="126"/>
      <c r="E43" s="170"/>
      <c r="F43" s="67"/>
      <c r="G43" s="46"/>
      <c r="H43" s="45"/>
      <c r="I43" s="46"/>
      <c r="J43" s="45"/>
      <c r="K43" s="46"/>
      <c r="L43" s="45"/>
      <c r="M43" s="46"/>
      <c r="N43" s="45"/>
      <c r="O43" s="46"/>
      <c r="P43" s="46"/>
      <c r="Q43" s="46"/>
      <c r="R43" s="60"/>
      <c r="S43" s="65"/>
      <c r="T43" s="61"/>
      <c r="U43" s="48"/>
      <c r="V43" s="48"/>
      <c r="W43" s="58"/>
      <c r="X43" s="170"/>
      <c r="Y43" s="59"/>
    </row>
    <row r="44" spans="3:25" ht="37.5" customHeight="1">
      <c r="C44" s="123" t="s">
        <v>18</v>
      </c>
      <c r="D44" s="124"/>
      <c r="E44" s="170"/>
      <c r="F44" s="67">
        <v>2.5</v>
      </c>
      <c r="G44" s="46"/>
      <c r="H44" s="45">
        <v>1.75</v>
      </c>
      <c r="I44" s="46"/>
      <c r="J44" s="47">
        <v>1.95</v>
      </c>
      <c r="K44" s="46"/>
      <c r="L44" s="47">
        <v>1.8</v>
      </c>
      <c r="M44" s="46"/>
      <c r="N44" s="45">
        <v>1.5</v>
      </c>
      <c r="O44" s="46"/>
      <c r="P44" s="46">
        <v>1.5</v>
      </c>
      <c r="Q44" s="46"/>
      <c r="R44" s="46">
        <v>1.8</v>
      </c>
      <c r="S44" s="65"/>
      <c r="T44" s="42"/>
      <c r="U44" s="48">
        <f>MAX(R44,P44,N44,L44,J44)</f>
        <v>1.95</v>
      </c>
      <c r="V44" s="48">
        <f>AVERAGE(J44,L44,N44,P44,R44)</f>
        <v>1.7100000000000002</v>
      </c>
      <c r="W44" s="58">
        <f>MIN(J44,L44,N44,P44,R44)</f>
        <v>1.5</v>
      </c>
      <c r="X44" s="170"/>
      <c r="Y44" s="188">
        <f>(U44-W44)/(W44)</f>
        <v>0.3</v>
      </c>
    </row>
    <row r="45" spans="3:25" ht="5.25" customHeight="1">
      <c r="C45" s="125"/>
      <c r="D45" s="126"/>
      <c r="E45" s="170"/>
      <c r="F45" s="66"/>
      <c r="G45" s="46"/>
      <c r="H45" s="45"/>
      <c r="I45" s="46"/>
      <c r="J45" s="45"/>
      <c r="K45" s="46"/>
      <c r="L45" s="45"/>
      <c r="M45" s="46"/>
      <c r="N45" s="45"/>
      <c r="O45" s="46"/>
      <c r="P45" s="46"/>
      <c r="Q45" s="46"/>
      <c r="R45" s="60"/>
      <c r="S45" s="65"/>
      <c r="T45" s="61"/>
      <c r="U45" s="48"/>
      <c r="V45" s="48"/>
      <c r="W45" s="58"/>
      <c r="X45" s="170"/>
      <c r="Y45" s="59"/>
    </row>
    <row r="46" spans="3:25" ht="37.5" customHeight="1">
      <c r="C46" s="119" t="s">
        <v>127</v>
      </c>
      <c r="D46" s="120"/>
      <c r="E46" s="170"/>
      <c r="F46" s="75" t="s">
        <v>154</v>
      </c>
      <c r="G46" s="46"/>
      <c r="H46" s="45">
        <v>1.25</v>
      </c>
      <c r="I46" s="46"/>
      <c r="J46" s="45">
        <v>1.5</v>
      </c>
      <c r="K46" s="46"/>
      <c r="L46" s="51" t="s">
        <v>154</v>
      </c>
      <c r="M46" s="46"/>
      <c r="N46" s="45">
        <v>2.9</v>
      </c>
      <c r="O46" s="46"/>
      <c r="P46" s="46">
        <v>2</v>
      </c>
      <c r="Q46" s="46"/>
      <c r="R46" s="46">
        <v>9.9</v>
      </c>
      <c r="S46" s="65"/>
      <c r="T46" s="42"/>
      <c r="U46" s="48">
        <f>MAX(R46,P46,N46,L46,J46)</f>
        <v>9.9</v>
      </c>
      <c r="V46" s="48">
        <f>AVERAGE(J46,L46,N46,P46,R46)</f>
        <v>4.075</v>
      </c>
      <c r="W46" s="58">
        <f>MIN(J46,L46,N46,P46,R46)</f>
        <v>1.5</v>
      </c>
      <c r="X46" s="170"/>
      <c r="Y46" s="188">
        <f>(U46-W46)/(W46)</f>
        <v>5.6000000000000005</v>
      </c>
    </row>
    <row r="47" spans="3:25" ht="5.25" customHeight="1">
      <c r="C47" s="121"/>
      <c r="D47" s="122"/>
      <c r="E47" s="170"/>
      <c r="F47" s="66"/>
      <c r="G47" s="46"/>
      <c r="H47" s="45"/>
      <c r="I47" s="46"/>
      <c r="J47" s="45"/>
      <c r="K47" s="46"/>
      <c r="L47" s="45"/>
      <c r="M47" s="46"/>
      <c r="N47" s="45"/>
      <c r="O47" s="46"/>
      <c r="P47" s="46"/>
      <c r="Q47" s="46"/>
      <c r="R47" s="60"/>
      <c r="S47" s="64"/>
      <c r="T47" s="61"/>
      <c r="U47" s="48"/>
      <c r="V47" s="48"/>
      <c r="W47" s="58"/>
      <c r="X47" s="170"/>
      <c r="Y47" s="59"/>
    </row>
    <row r="48" spans="3:25" ht="37.5" customHeight="1">
      <c r="C48" s="119" t="s">
        <v>126</v>
      </c>
      <c r="D48" s="120"/>
      <c r="E48" s="170"/>
      <c r="F48" s="77">
        <v>3.9</v>
      </c>
      <c r="G48" s="46"/>
      <c r="H48" s="45">
        <v>0.95</v>
      </c>
      <c r="I48" s="46"/>
      <c r="J48" s="45">
        <v>1</v>
      </c>
      <c r="K48" s="46"/>
      <c r="L48" s="45">
        <v>3</v>
      </c>
      <c r="M48" s="46"/>
      <c r="N48" s="45">
        <v>1.3</v>
      </c>
      <c r="O48" s="46"/>
      <c r="P48" s="46">
        <v>1.5</v>
      </c>
      <c r="Q48" s="46"/>
      <c r="R48" s="46">
        <v>1</v>
      </c>
      <c r="S48" s="65"/>
      <c r="T48" s="42"/>
      <c r="U48" s="48">
        <f>MAX(R48,P48,N48,L48,J48)</f>
        <v>3</v>
      </c>
      <c r="V48" s="48">
        <f>AVERAGE(J48,L48,N48,P48,R48)</f>
        <v>1.56</v>
      </c>
      <c r="W48" s="58">
        <f>MIN(J48,L48,N48,P48,R48)</f>
        <v>1</v>
      </c>
      <c r="X48" s="170"/>
      <c r="Y48" s="188">
        <f>(U48-W48)/(W48)</f>
        <v>2</v>
      </c>
    </row>
    <row r="49" spans="3:25" ht="5.25" customHeight="1">
      <c r="C49" s="121"/>
      <c r="D49" s="122"/>
      <c r="E49" s="170"/>
      <c r="F49" s="66"/>
      <c r="G49" s="46"/>
      <c r="H49" s="45"/>
      <c r="I49" s="46"/>
      <c r="J49" s="45"/>
      <c r="K49" s="46"/>
      <c r="L49" s="45"/>
      <c r="M49" s="46"/>
      <c r="N49" s="45"/>
      <c r="O49" s="46"/>
      <c r="P49" s="46"/>
      <c r="Q49" s="46"/>
      <c r="R49" s="60"/>
      <c r="S49" s="65"/>
      <c r="T49" s="61"/>
      <c r="U49" s="48"/>
      <c r="V49" s="48"/>
      <c r="W49" s="58"/>
      <c r="X49" s="170"/>
      <c r="Y49" s="59"/>
    </row>
    <row r="50" spans="3:25" ht="37.5" customHeight="1">
      <c r="C50" s="123" t="s">
        <v>19</v>
      </c>
      <c r="D50" s="124"/>
      <c r="E50" s="170"/>
      <c r="F50" s="66">
        <v>4.9</v>
      </c>
      <c r="G50" s="46"/>
      <c r="H50" s="45">
        <v>3</v>
      </c>
      <c r="I50" s="46"/>
      <c r="J50" s="47">
        <v>3</v>
      </c>
      <c r="K50" s="46"/>
      <c r="L50" s="47">
        <v>4.7</v>
      </c>
      <c r="M50" s="46"/>
      <c r="N50" s="45">
        <v>3</v>
      </c>
      <c r="O50" s="46"/>
      <c r="P50" s="46">
        <v>5.3</v>
      </c>
      <c r="Q50" s="46"/>
      <c r="R50" s="46">
        <v>3.5</v>
      </c>
      <c r="S50" s="65"/>
      <c r="T50" s="42"/>
      <c r="U50" s="48">
        <f>MAX(R50,P50,N50,L50,J50)</f>
        <v>5.3</v>
      </c>
      <c r="V50" s="48">
        <f>AVERAGE(J50,L50,N50,P50,R50)</f>
        <v>3.9</v>
      </c>
      <c r="W50" s="58">
        <f>MIN(J50,L50,N50,P50,R50)</f>
        <v>3</v>
      </c>
      <c r="X50" s="170"/>
      <c r="Y50" s="188">
        <f>(U50-W50)/(W50)</f>
        <v>0.7666666666666666</v>
      </c>
    </row>
    <row r="51" spans="3:25" ht="6" customHeight="1">
      <c r="C51" s="137"/>
      <c r="D51" s="138"/>
      <c r="E51" s="170"/>
      <c r="F51" s="67"/>
      <c r="G51" s="46"/>
      <c r="H51" s="45"/>
      <c r="I51" s="46"/>
      <c r="J51" s="45"/>
      <c r="K51" s="46"/>
      <c r="L51" s="45"/>
      <c r="M51" s="46"/>
      <c r="N51" s="45"/>
      <c r="O51" s="46"/>
      <c r="P51" s="46"/>
      <c r="Q51" s="46"/>
      <c r="R51" s="60"/>
      <c r="S51" s="65"/>
      <c r="T51" s="61"/>
      <c r="U51" s="48"/>
      <c r="V51" s="48"/>
      <c r="W51" s="58"/>
      <c r="X51" s="170"/>
      <c r="Y51" s="59"/>
    </row>
    <row r="52" spans="3:25" ht="37.5" customHeight="1">
      <c r="C52" s="123" t="s">
        <v>152</v>
      </c>
      <c r="D52" s="124"/>
      <c r="E52" s="170"/>
      <c r="F52" s="67">
        <v>2.9</v>
      </c>
      <c r="G52" s="46"/>
      <c r="H52" s="45">
        <v>1.5</v>
      </c>
      <c r="I52" s="46"/>
      <c r="J52" s="47">
        <v>1.5</v>
      </c>
      <c r="K52" s="46"/>
      <c r="L52" s="47">
        <v>1.5</v>
      </c>
      <c r="M52" s="46"/>
      <c r="N52" s="45">
        <v>1.5</v>
      </c>
      <c r="O52" s="46"/>
      <c r="P52" s="46">
        <v>1.5</v>
      </c>
      <c r="Q52" s="46"/>
      <c r="R52" s="46">
        <v>2.25</v>
      </c>
      <c r="S52" s="65"/>
      <c r="T52" s="42"/>
      <c r="U52" s="48">
        <f>MAX(R52,P52,N52,L52,J52)</f>
        <v>2.25</v>
      </c>
      <c r="V52" s="48">
        <f>AVERAGE(J52,L52,N52,P52,R52)</f>
        <v>1.65</v>
      </c>
      <c r="W52" s="58">
        <f>MIN(J52,L52,N52,P52,R52)</f>
        <v>1.5</v>
      </c>
      <c r="X52" s="170"/>
      <c r="Y52" s="188">
        <f>(U52-W52)/(W52)</f>
        <v>0.5</v>
      </c>
    </row>
    <row r="53" spans="3:25" ht="5.25" customHeight="1">
      <c r="C53" s="125"/>
      <c r="D53" s="126"/>
      <c r="E53" s="170"/>
      <c r="F53" s="67"/>
      <c r="G53" s="46"/>
      <c r="H53" s="45"/>
      <c r="I53" s="46"/>
      <c r="J53" s="45"/>
      <c r="K53" s="46"/>
      <c r="L53" s="45"/>
      <c r="M53" s="46"/>
      <c r="N53" s="45"/>
      <c r="O53" s="46"/>
      <c r="P53" s="46"/>
      <c r="Q53" s="46"/>
      <c r="R53" s="60"/>
      <c r="S53" s="65"/>
      <c r="T53" s="61"/>
      <c r="U53" s="48"/>
      <c r="V53" s="48"/>
      <c r="W53" s="58"/>
      <c r="X53" s="170"/>
      <c r="Y53" s="59"/>
    </row>
    <row r="54" spans="3:25" ht="37.5" customHeight="1">
      <c r="C54" s="153" t="s">
        <v>98</v>
      </c>
      <c r="D54" s="154"/>
      <c r="E54" s="170"/>
      <c r="F54" s="66">
        <v>1.5</v>
      </c>
      <c r="G54" s="46"/>
      <c r="H54" s="47">
        <v>1.8</v>
      </c>
      <c r="I54" s="46"/>
      <c r="J54" s="45" t="s">
        <v>155</v>
      </c>
      <c r="K54" s="46"/>
      <c r="L54" s="47">
        <v>0.6</v>
      </c>
      <c r="M54" s="46"/>
      <c r="N54" s="45">
        <v>1.2</v>
      </c>
      <c r="O54" s="46"/>
      <c r="P54" s="46">
        <v>1</v>
      </c>
      <c r="Q54" s="46"/>
      <c r="R54" s="45">
        <v>1.5</v>
      </c>
      <c r="S54" s="65"/>
      <c r="T54" s="42"/>
      <c r="U54" s="48">
        <f>MAX(R54,P54,N54,L54,J54)</f>
        <v>1.5</v>
      </c>
      <c r="V54" s="48">
        <f>AVERAGE(J54,L54,N54,P54,R54)</f>
        <v>1.075</v>
      </c>
      <c r="W54" s="58">
        <f>MIN(J54,L54,N54,P54,R54)</f>
        <v>0.6</v>
      </c>
      <c r="X54" s="170"/>
      <c r="Y54" s="188">
        <f>(U54-W54)/(W54)</f>
        <v>1.5</v>
      </c>
    </row>
    <row r="55" spans="3:25" ht="5.25" customHeight="1">
      <c r="C55" s="141"/>
      <c r="D55" s="142"/>
      <c r="E55" s="170"/>
      <c r="F55" s="67"/>
      <c r="G55" s="46"/>
      <c r="H55" s="45"/>
      <c r="I55" s="46"/>
      <c r="J55" s="47"/>
      <c r="K55" s="46"/>
      <c r="L55" s="45"/>
      <c r="M55" s="46"/>
      <c r="N55" s="45"/>
      <c r="O55" s="46"/>
      <c r="P55" s="46"/>
      <c r="Q55" s="46"/>
      <c r="R55" s="74"/>
      <c r="S55" s="65"/>
      <c r="T55" s="61"/>
      <c r="U55" s="48"/>
      <c r="V55" s="48"/>
      <c r="W55" s="58"/>
      <c r="X55" s="170"/>
      <c r="Y55" s="59"/>
    </row>
    <row r="56" spans="3:25" ht="37.5" customHeight="1">
      <c r="C56" s="153" t="s">
        <v>99</v>
      </c>
      <c r="D56" s="154"/>
      <c r="E56" s="170"/>
      <c r="F56" s="67">
        <v>2</v>
      </c>
      <c r="G56" s="46"/>
      <c r="H56" s="45">
        <v>1.65</v>
      </c>
      <c r="I56" s="46"/>
      <c r="J56" s="45" t="s">
        <v>146</v>
      </c>
      <c r="K56" s="46"/>
      <c r="L56" s="45">
        <v>0.9</v>
      </c>
      <c r="M56" s="46"/>
      <c r="N56" s="45">
        <v>1.2</v>
      </c>
      <c r="O56" s="46"/>
      <c r="P56" s="46">
        <v>1</v>
      </c>
      <c r="Q56" s="46"/>
      <c r="R56" s="45">
        <v>1</v>
      </c>
      <c r="S56" s="65"/>
      <c r="T56" s="42"/>
      <c r="U56" s="48">
        <f>MAX(R56,P56,N56,L56,J56)</f>
        <v>1.2</v>
      </c>
      <c r="V56" s="48">
        <f>AVERAGE(J56,L56,N56,P56,R56)</f>
        <v>1.025</v>
      </c>
      <c r="W56" s="58">
        <f>MIN(J56,L56,N56,P56,R56)</f>
        <v>0.9</v>
      </c>
      <c r="X56" s="170"/>
      <c r="Y56" s="188">
        <f>(U56-W56)/(W56)</f>
        <v>0.33333333333333326</v>
      </c>
    </row>
    <row r="57" spans="3:25" ht="5.25" customHeight="1">
      <c r="C57" s="141"/>
      <c r="D57" s="142"/>
      <c r="E57" s="170"/>
      <c r="F57" s="67"/>
      <c r="G57" s="46"/>
      <c r="H57" s="45"/>
      <c r="I57" s="46"/>
      <c r="J57" s="47"/>
      <c r="K57" s="46"/>
      <c r="L57" s="45"/>
      <c r="M57" s="46"/>
      <c r="N57" s="45"/>
      <c r="O57" s="46"/>
      <c r="P57" s="46"/>
      <c r="Q57" s="46"/>
      <c r="R57" s="60"/>
      <c r="S57" s="64"/>
      <c r="T57" s="61"/>
      <c r="U57" s="48"/>
      <c r="V57" s="48"/>
      <c r="W57" s="58"/>
      <c r="X57" s="170"/>
      <c r="Y57" s="59"/>
    </row>
    <row r="58" spans="3:25" ht="37.5" customHeight="1">
      <c r="C58" s="119" t="s">
        <v>100</v>
      </c>
      <c r="D58" s="120"/>
      <c r="E58" s="170"/>
      <c r="F58" s="67">
        <v>4.9</v>
      </c>
      <c r="G58" s="46"/>
      <c r="H58" s="45">
        <v>0.8</v>
      </c>
      <c r="I58" s="46"/>
      <c r="J58" s="45" t="s">
        <v>147</v>
      </c>
      <c r="K58" s="46"/>
      <c r="L58" s="45">
        <v>4</v>
      </c>
      <c r="M58" s="46"/>
      <c r="N58" s="45">
        <v>0.8</v>
      </c>
      <c r="O58" s="46"/>
      <c r="P58" s="51" t="s">
        <v>154</v>
      </c>
      <c r="Q58" s="46"/>
      <c r="R58" s="46">
        <v>5</v>
      </c>
      <c r="S58" s="65"/>
      <c r="T58" s="42"/>
      <c r="U58" s="48">
        <f>MAX(R58,P58,N58,L58,J58)</f>
        <v>5</v>
      </c>
      <c r="V58" s="48">
        <f>AVERAGE(J58,L58,N58,P58,R58)</f>
        <v>3.266666666666667</v>
      </c>
      <c r="W58" s="58">
        <f>MIN(J58,L58,N58,P58,R58)</f>
        <v>0.8</v>
      </c>
      <c r="X58" s="170"/>
      <c r="Y58" s="188">
        <f>(U58-W58)/(W58)</f>
        <v>5.25</v>
      </c>
    </row>
    <row r="59" spans="3:25" ht="5.25" customHeight="1">
      <c r="C59" s="121"/>
      <c r="D59" s="122"/>
      <c r="E59" s="170"/>
      <c r="F59" s="67"/>
      <c r="G59" s="46"/>
      <c r="H59" s="45"/>
      <c r="I59" s="46"/>
      <c r="J59" s="47"/>
      <c r="K59" s="46"/>
      <c r="L59" s="45"/>
      <c r="M59" s="46"/>
      <c r="N59" s="45"/>
      <c r="O59" s="46"/>
      <c r="P59" s="46"/>
      <c r="Q59" s="46"/>
      <c r="R59" s="60"/>
      <c r="S59" s="65"/>
      <c r="T59" s="61"/>
      <c r="U59" s="48"/>
      <c r="V59" s="48"/>
      <c r="W59" s="58"/>
      <c r="X59" s="170"/>
      <c r="Y59" s="59"/>
    </row>
    <row r="60" spans="3:25" ht="37.5" customHeight="1">
      <c r="C60" s="123" t="s">
        <v>101</v>
      </c>
      <c r="D60" s="124"/>
      <c r="E60" s="170"/>
      <c r="F60" s="66">
        <v>2</v>
      </c>
      <c r="G60" s="46"/>
      <c r="H60" s="47">
        <v>0.75</v>
      </c>
      <c r="I60" s="46"/>
      <c r="J60" s="51" t="s">
        <v>154</v>
      </c>
      <c r="K60" s="46"/>
      <c r="L60" s="51" t="s">
        <v>154</v>
      </c>
      <c r="M60" s="46"/>
      <c r="N60" s="45">
        <v>0.5</v>
      </c>
      <c r="O60" s="46"/>
      <c r="P60" s="51" t="s">
        <v>154</v>
      </c>
      <c r="Q60" s="46"/>
      <c r="R60" s="46">
        <v>1.5</v>
      </c>
      <c r="S60" s="65"/>
      <c r="T60" s="42"/>
      <c r="U60" s="48">
        <f>MAX(R60,P60,N60,L60,J60)</f>
        <v>1.5</v>
      </c>
      <c r="V60" s="48">
        <f>AVERAGE(J60,L60,N60,P60,R60)</f>
        <v>1</v>
      </c>
      <c r="W60" s="58">
        <f>MIN(J60,L60,N60,P60,R60)</f>
        <v>0.5</v>
      </c>
      <c r="X60" s="170"/>
      <c r="Y60" s="188">
        <f>(U60-W60)/(W60)</f>
        <v>2</v>
      </c>
    </row>
    <row r="61" spans="3:25" ht="5.25" customHeight="1">
      <c r="C61" s="125"/>
      <c r="D61" s="126"/>
      <c r="E61" s="170"/>
      <c r="F61" s="67"/>
      <c r="G61" s="46"/>
      <c r="H61" s="45"/>
      <c r="I61" s="46"/>
      <c r="J61" s="45"/>
      <c r="K61" s="46"/>
      <c r="L61" s="45"/>
      <c r="M61" s="46"/>
      <c r="N61" s="45"/>
      <c r="O61" s="46"/>
      <c r="P61" s="46"/>
      <c r="Q61" s="46"/>
      <c r="R61" s="60"/>
      <c r="S61" s="65"/>
      <c r="T61" s="61"/>
      <c r="U61" s="48"/>
      <c r="V61" s="48"/>
      <c r="W61" s="58"/>
      <c r="X61" s="170"/>
      <c r="Y61" s="59"/>
    </row>
    <row r="62" spans="3:25" ht="37.5" customHeight="1">
      <c r="C62" s="119" t="s">
        <v>22</v>
      </c>
      <c r="D62" s="120"/>
      <c r="E62" s="170"/>
      <c r="F62" s="67">
        <v>3</v>
      </c>
      <c r="G62" s="46"/>
      <c r="H62" s="45">
        <v>1.3</v>
      </c>
      <c r="I62" s="46"/>
      <c r="J62" s="45">
        <v>1.7</v>
      </c>
      <c r="K62" s="46"/>
      <c r="L62" s="45">
        <v>1.8</v>
      </c>
      <c r="M62" s="46"/>
      <c r="N62" s="45">
        <v>1</v>
      </c>
      <c r="O62" s="46"/>
      <c r="P62" s="46">
        <v>1.2</v>
      </c>
      <c r="Q62" s="46"/>
      <c r="R62" s="45">
        <v>1.8</v>
      </c>
      <c r="S62" s="65"/>
      <c r="T62" s="42"/>
      <c r="U62" s="48">
        <f>MAX(R62,P62,N62,L62,J62)</f>
        <v>1.8</v>
      </c>
      <c r="V62" s="48">
        <f>AVERAGE(J62,L62,N62,P62,R62)</f>
        <v>1.5</v>
      </c>
      <c r="W62" s="58">
        <f>MIN(J62,L62,N62,P62,R62)</f>
        <v>1</v>
      </c>
      <c r="X62" s="170"/>
      <c r="Y62" s="188">
        <f>(U62-W62)/(W62)</f>
        <v>0.8</v>
      </c>
    </row>
    <row r="63" spans="3:25" ht="5.25" customHeight="1">
      <c r="C63" s="121"/>
      <c r="D63" s="122"/>
      <c r="E63" s="170"/>
      <c r="F63" s="67"/>
      <c r="G63" s="46"/>
      <c r="H63" s="45"/>
      <c r="I63" s="46"/>
      <c r="J63" s="45"/>
      <c r="K63" s="46"/>
      <c r="L63" s="45"/>
      <c r="M63" s="46"/>
      <c r="N63" s="45"/>
      <c r="O63" s="46"/>
      <c r="P63" s="46"/>
      <c r="Q63" s="46"/>
      <c r="R63" s="60"/>
      <c r="S63" s="65"/>
      <c r="T63" s="61"/>
      <c r="U63" s="48"/>
      <c r="V63" s="48"/>
      <c r="W63" s="58"/>
      <c r="X63" s="170"/>
      <c r="Y63" s="59"/>
    </row>
    <row r="64" spans="3:25" ht="37.5" customHeight="1">
      <c r="C64" s="119" t="s">
        <v>102</v>
      </c>
      <c r="D64" s="120"/>
      <c r="E64" s="170"/>
      <c r="F64" s="75" t="s">
        <v>154</v>
      </c>
      <c r="G64" s="46"/>
      <c r="H64" s="45">
        <v>2.6</v>
      </c>
      <c r="I64" s="46"/>
      <c r="J64" s="51" t="s">
        <v>154</v>
      </c>
      <c r="K64" s="46"/>
      <c r="L64" s="51" t="s">
        <v>154</v>
      </c>
      <c r="M64" s="46"/>
      <c r="N64" s="51" t="s">
        <v>154</v>
      </c>
      <c r="O64" s="46"/>
      <c r="P64" s="51" t="s">
        <v>154</v>
      </c>
      <c r="Q64" s="46"/>
      <c r="R64" s="45">
        <v>1.8</v>
      </c>
      <c r="S64" s="65"/>
      <c r="T64" s="42"/>
      <c r="U64" s="48">
        <f>MAX(R64,P64,N64,L64,J64)</f>
        <v>1.8</v>
      </c>
      <c r="V64" s="48">
        <f>AVERAGE(J64,L64,N64,P64,R64)</f>
        <v>1.8</v>
      </c>
      <c r="W64" s="58">
        <f>MIN(J64,L64,N64,P64,R64)</f>
        <v>1.8</v>
      </c>
      <c r="X64" s="170"/>
      <c r="Y64" s="188">
        <f>(U64-W64)/(W64)</f>
        <v>0</v>
      </c>
    </row>
    <row r="65" spans="3:25" ht="5.25" customHeight="1">
      <c r="C65" s="121"/>
      <c r="D65" s="122"/>
      <c r="E65" s="170"/>
      <c r="F65" s="67"/>
      <c r="G65" s="46"/>
      <c r="H65" s="45"/>
      <c r="I65" s="46"/>
      <c r="J65" s="45"/>
      <c r="K65" s="46"/>
      <c r="L65" s="45"/>
      <c r="M65" s="46"/>
      <c r="N65" s="45"/>
      <c r="O65" s="46"/>
      <c r="P65" s="46"/>
      <c r="Q65" s="46"/>
      <c r="R65" s="60"/>
      <c r="S65" s="65"/>
      <c r="T65" s="61"/>
      <c r="U65" s="48"/>
      <c r="V65" s="48"/>
      <c r="W65" s="58"/>
      <c r="X65" s="170"/>
      <c r="Y65" s="59"/>
    </row>
    <row r="66" spans="3:25" ht="37.5" customHeight="1">
      <c r="C66" s="119" t="s">
        <v>103</v>
      </c>
      <c r="D66" s="120"/>
      <c r="E66" s="170"/>
      <c r="F66" s="67">
        <v>4.9</v>
      </c>
      <c r="G66" s="46"/>
      <c r="H66" s="45">
        <v>3</v>
      </c>
      <c r="I66" s="46"/>
      <c r="J66" s="45">
        <v>3.15</v>
      </c>
      <c r="K66" s="46"/>
      <c r="L66" s="45">
        <v>3</v>
      </c>
      <c r="M66" s="46"/>
      <c r="N66" s="45">
        <v>2.5</v>
      </c>
      <c r="O66" s="46"/>
      <c r="P66" s="46">
        <v>3.4</v>
      </c>
      <c r="Q66" s="46"/>
      <c r="R66" s="46">
        <v>2.9</v>
      </c>
      <c r="S66" s="65"/>
      <c r="T66" s="42"/>
      <c r="U66" s="48">
        <f>MAX(R66,P66,N66,L66,J66)</f>
        <v>3.4</v>
      </c>
      <c r="V66" s="48">
        <f>AVERAGE(J66,L66,N66,P66,R66)</f>
        <v>2.99</v>
      </c>
      <c r="W66" s="58">
        <f>MIN(J66,L66,N66,P66,R66)</f>
        <v>2.5</v>
      </c>
      <c r="X66" s="170"/>
      <c r="Y66" s="188">
        <f>(U66-W66)/(W66)</f>
        <v>0.36</v>
      </c>
    </row>
    <row r="67" spans="3:25" ht="5.25" customHeight="1">
      <c r="C67" s="121"/>
      <c r="D67" s="122"/>
      <c r="E67" s="170"/>
      <c r="F67" s="67"/>
      <c r="G67" s="46"/>
      <c r="H67" s="45"/>
      <c r="I67" s="46"/>
      <c r="J67" s="45"/>
      <c r="K67" s="46"/>
      <c r="L67" s="45"/>
      <c r="M67" s="46"/>
      <c r="N67" s="45"/>
      <c r="O67" s="46"/>
      <c r="P67" s="46"/>
      <c r="Q67" s="46"/>
      <c r="R67" s="60"/>
      <c r="S67" s="65"/>
      <c r="T67" s="61"/>
      <c r="U67" s="48"/>
      <c r="V67" s="48"/>
      <c r="W67" s="58"/>
      <c r="X67" s="170"/>
      <c r="Y67" s="59"/>
    </row>
    <row r="68" spans="3:25" ht="37.5" customHeight="1">
      <c r="C68" s="123" t="s">
        <v>24</v>
      </c>
      <c r="D68" s="124"/>
      <c r="E68" s="170"/>
      <c r="F68" s="67">
        <v>12.9</v>
      </c>
      <c r="G68" s="46"/>
      <c r="H68" s="45">
        <v>3.6</v>
      </c>
      <c r="I68" s="46"/>
      <c r="J68" s="45">
        <v>5.4</v>
      </c>
      <c r="K68" s="46"/>
      <c r="L68" s="45">
        <v>6.9</v>
      </c>
      <c r="M68" s="46"/>
      <c r="N68" s="45">
        <v>3.5</v>
      </c>
      <c r="O68" s="46"/>
      <c r="P68" s="46">
        <v>4.9</v>
      </c>
      <c r="Q68" s="46"/>
      <c r="R68" s="46">
        <v>5.25</v>
      </c>
      <c r="S68" s="65"/>
      <c r="T68" s="42"/>
      <c r="U68" s="48">
        <f>MAX(R68,P68,N68,L68,J68)</f>
        <v>6.9</v>
      </c>
      <c r="V68" s="48">
        <f>AVERAGE(J68,L68,N68,P68,R68)</f>
        <v>5.19</v>
      </c>
      <c r="W68" s="58">
        <f>MIN(J68,L68,N68,P68,R68)</f>
        <v>3.5</v>
      </c>
      <c r="X68" s="170"/>
      <c r="Y68" s="188">
        <f>(U68-W68)/(W68)</f>
        <v>0.9714285714285715</v>
      </c>
    </row>
    <row r="69" spans="3:25" ht="5.25" customHeight="1">
      <c r="C69" s="125"/>
      <c r="D69" s="126"/>
      <c r="E69" s="170"/>
      <c r="F69" s="66"/>
      <c r="G69" s="46"/>
      <c r="H69" s="45"/>
      <c r="I69" s="46"/>
      <c r="J69" s="47"/>
      <c r="K69" s="46"/>
      <c r="L69" s="45"/>
      <c r="M69" s="46"/>
      <c r="N69" s="45"/>
      <c r="O69" s="46"/>
      <c r="P69" s="46"/>
      <c r="Q69" s="46"/>
      <c r="R69" s="60"/>
      <c r="S69" s="65"/>
      <c r="T69" s="61"/>
      <c r="U69" s="48"/>
      <c r="V69" s="48"/>
      <c r="W69" s="58"/>
      <c r="X69" s="170"/>
      <c r="Y69" s="59"/>
    </row>
    <row r="70" spans="3:25" ht="36.75" customHeight="1">
      <c r="C70" s="123" t="s">
        <v>104</v>
      </c>
      <c r="D70" s="124"/>
      <c r="E70" s="170"/>
      <c r="F70" s="75" t="s">
        <v>154</v>
      </c>
      <c r="G70" s="46"/>
      <c r="H70" s="51" t="s">
        <v>154</v>
      </c>
      <c r="I70" s="46"/>
      <c r="J70" s="51" t="s">
        <v>154</v>
      </c>
      <c r="K70" s="46"/>
      <c r="L70" s="51" t="s">
        <v>154</v>
      </c>
      <c r="M70" s="46"/>
      <c r="N70" s="51" t="s">
        <v>154</v>
      </c>
      <c r="O70" s="46"/>
      <c r="P70" s="51" t="s">
        <v>154</v>
      </c>
      <c r="Q70" s="46"/>
      <c r="R70" s="51" t="s">
        <v>154</v>
      </c>
      <c r="S70" s="65"/>
      <c r="T70" s="42"/>
      <c r="U70" s="48">
        <f>MAX(R70,P70,N70,L70,J70)</f>
        <v>0</v>
      </c>
      <c r="V70" s="187" t="s">
        <v>55</v>
      </c>
      <c r="W70" s="58">
        <f>MIN(J70,L70,N70,P70,R70)</f>
        <v>0</v>
      </c>
      <c r="X70" s="170"/>
      <c r="Y70" s="189" t="s">
        <v>55</v>
      </c>
    </row>
    <row r="71" spans="3:25" ht="5.25" customHeight="1">
      <c r="C71" s="125"/>
      <c r="D71" s="126"/>
      <c r="E71" s="170"/>
      <c r="F71" s="67"/>
      <c r="G71" s="46"/>
      <c r="H71" s="45"/>
      <c r="I71" s="46"/>
      <c r="J71" s="52"/>
      <c r="K71" s="46"/>
      <c r="L71" s="45"/>
      <c r="M71" s="46"/>
      <c r="N71" s="45"/>
      <c r="O71" s="46"/>
      <c r="P71" s="46"/>
      <c r="Q71" s="46"/>
      <c r="R71" s="60"/>
      <c r="S71" s="65"/>
      <c r="T71" s="61"/>
      <c r="U71" s="48"/>
      <c r="V71" s="48"/>
      <c r="W71" s="58"/>
      <c r="X71" s="170"/>
      <c r="Y71" s="59"/>
    </row>
    <row r="72" spans="3:25" ht="37.5" customHeight="1">
      <c r="C72" s="123" t="s">
        <v>25</v>
      </c>
      <c r="D72" s="124"/>
      <c r="E72" s="170"/>
      <c r="F72" s="67">
        <v>1</v>
      </c>
      <c r="G72" s="46"/>
      <c r="H72" s="45">
        <v>0.4</v>
      </c>
      <c r="I72" s="46"/>
      <c r="J72" s="45">
        <v>0.25</v>
      </c>
      <c r="K72" s="46"/>
      <c r="L72" s="45">
        <v>0.29</v>
      </c>
      <c r="M72" s="46"/>
      <c r="N72" s="45">
        <v>0.3</v>
      </c>
      <c r="O72" s="46"/>
      <c r="P72" s="46">
        <v>0.3</v>
      </c>
      <c r="Q72" s="46"/>
      <c r="R72" s="46">
        <v>0.5</v>
      </c>
      <c r="S72" s="65"/>
      <c r="T72" s="42"/>
      <c r="U72" s="48">
        <f>MAX(R72,P72,N72,L72,J72)</f>
        <v>0.5</v>
      </c>
      <c r="V72" s="48">
        <f>AVERAGE(J72,L72,N72,P72,R72)</f>
        <v>0.328</v>
      </c>
      <c r="W72" s="58">
        <f>MIN(J72,L72,N72,P72,R72)</f>
        <v>0.25</v>
      </c>
      <c r="X72" s="170"/>
      <c r="Y72" s="188">
        <f>(U72-W72)/(W72)</f>
        <v>1</v>
      </c>
    </row>
    <row r="73" spans="3:25" ht="5.25" customHeight="1" thickBot="1">
      <c r="C73" s="137"/>
      <c r="D73" s="138"/>
      <c r="E73" s="170"/>
      <c r="F73" s="67"/>
      <c r="G73" s="46"/>
      <c r="H73" s="45"/>
      <c r="I73" s="46"/>
      <c r="J73" s="47"/>
      <c r="K73" s="46"/>
      <c r="L73" s="45"/>
      <c r="M73" s="46"/>
      <c r="N73" s="45"/>
      <c r="O73" s="46"/>
      <c r="P73" s="46"/>
      <c r="Q73" s="46"/>
      <c r="R73" s="60"/>
      <c r="S73" s="65"/>
      <c r="T73" s="61"/>
      <c r="U73" s="48"/>
      <c r="V73" s="48"/>
      <c r="W73" s="58"/>
      <c r="X73" s="170"/>
      <c r="Y73" s="59"/>
    </row>
    <row r="74" spans="3:25" ht="37.5" customHeight="1">
      <c r="C74" s="147" t="s">
        <v>105</v>
      </c>
      <c r="D74" s="148"/>
      <c r="E74" s="170"/>
      <c r="F74" s="67">
        <v>10.9</v>
      </c>
      <c r="G74" s="46"/>
      <c r="H74" s="45">
        <v>1.5</v>
      </c>
      <c r="I74" s="46"/>
      <c r="J74" s="47">
        <v>2.1</v>
      </c>
      <c r="K74" s="46"/>
      <c r="L74" s="45">
        <v>1.5</v>
      </c>
      <c r="M74" s="46"/>
      <c r="N74" s="45">
        <v>2.5</v>
      </c>
      <c r="O74" s="46"/>
      <c r="P74" s="46">
        <v>5</v>
      </c>
      <c r="Q74" s="46"/>
      <c r="R74" s="46">
        <v>1.5</v>
      </c>
      <c r="S74" s="65"/>
      <c r="T74" s="42"/>
      <c r="U74" s="48">
        <f>MAX(R74,P74,N74,L74,J74)</f>
        <v>5</v>
      </c>
      <c r="V74" s="48">
        <f>AVERAGE(J74,L74,N74,P74,R74)</f>
        <v>2.52</v>
      </c>
      <c r="W74" s="58">
        <f>MIN(J74,L74,N74,P74,R74)</f>
        <v>1.5</v>
      </c>
      <c r="X74" s="170"/>
      <c r="Y74" s="188">
        <f>(U74-W74)/(W74)</f>
        <v>2.3333333333333335</v>
      </c>
    </row>
    <row r="75" spans="3:25" ht="5.25" customHeight="1">
      <c r="C75" s="149"/>
      <c r="D75" s="150"/>
      <c r="E75" s="170"/>
      <c r="F75" s="67"/>
      <c r="G75" s="46"/>
      <c r="H75" s="45"/>
      <c r="I75" s="46"/>
      <c r="J75" s="47"/>
      <c r="K75" s="46"/>
      <c r="L75" s="45"/>
      <c r="M75" s="46"/>
      <c r="N75" s="45"/>
      <c r="O75" s="46"/>
      <c r="P75" s="46"/>
      <c r="Q75" s="46"/>
      <c r="R75" s="60"/>
      <c r="S75" s="65"/>
      <c r="T75" s="61"/>
      <c r="U75" s="48"/>
      <c r="V75" s="48"/>
      <c r="W75" s="58"/>
      <c r="X75" s="170"/>
      <c r="Y75" s="59"/>
    </row>
    <row r="76" spans="3:25" ht="37.5" customHeight="1">
      <c r="C76" s="149" t="s">
        <v>106</v>
      </c>
      <c r="D76" s="150"/>
      <c r="E76" s="170"/>
      <c r="F76" s="67">
        <v>10.9</v>
      </c>
      <c r="G76" s="46"/>
      <c r="H76" s="45">
        <v>3</v>
      </c>
      <c r="I76" s="46"/>
      <c r="J76" s="47">
        <v>2.1</v>
      </c>
      <c r="K76" s="46"/>
      <c r="L76" s="45">
        <v>3</v>
      </c>
      <c r="M76" s="46"/>
      <c r="N76" s="45">
        <v>2.5</v>
      </c>
      <c r="O76" s="46"/>
      <c r="P76" s="46">
        <v>5</v>
      </c>
      <c r="Q76" s="46"/>
      <c r="R76" s="46">
        <v>1.5</v>
      </c>
      <c r="S76" s="65"/>
      <c r="T76" s="42"/>
      <c r="U76" s="48">
        <f>MAX(R76,P76,N76,L76,J76)</f>
        <v>5</v>
      </c>
      <c r="V76" s="48">
        <f>AVERAGE(J76,L76,N76,P76,R76)</f>
        <v>2.82</v>
      </c>
      <c r="W76" s="58">
        <f>MIN(J76,L76,N76,P76,R76)</f>
        <v>1.5</v>
      </c>
      <c r="X76" s="170"/>
      <c r="Y76" s="188">
        <f>(U76-W76)/(W76)</f>
        <v>2.3333333333333335</v>
      </c>
    </row>
    <row r="77" spans="3:25" ht="5.25" customHeight="1" thickBot="1">
      <c r="C77" s="151"/>
      <c r="D77" s="152"/>
      <c r="E77" s="170"/>
      <c r="F77" s="67"/>
      <c r="G77" s="46"/>
      <c r="H77" s="45"/>
      <c r="I77" s="46"/>
      <c r="J77" s="47"/>
      <c r="K77" s="46"/>
      <c r="L77" s="45"/>
      <c r="M77" s="46"/>
      <c r="N77" s="45"/>
      <c r="O77" s="46"/>
      <c r="P77" s="46"/>
      <c r="Q77" s="46"/>
      <c r="R77" s="60"/>
      <c r="S77" s="65"/>
      <c r="T77" s="61"/>
      <c r="U77" s="48"/>
      <c r="V77" s="48"/>
      <c r="W77" s="58"/>
      <c r="X77" s="170"/>
      <c r="Y77" s="59"/>
    </row>
    <row r="78" spans="3:25" ht="37.5" customHeight="1">
      <c r="C78" s="155" t="s">
        <v>107</v>
      </c>
      <c r="D78" s="156"/>
      <c r="E78" s="170"/>
      <c r="F78" s="66">
        <v>3.9</v>
      </c>
      <c r="G78" s="68"/>
      <c r="H78" s="47">
        <v>1.7</v>
      </c>
      <c r="I78" s="68"/>
      <c r="J78" s="47">
        <v>1.65</v>
      </c>
      <c r="K78" s="68"/>
      <c r="L78" s="45">
        <v>2.5</v>
      </c>
      <c r="M78" s="68"/>
      <c r="N78" s="45">
        <v>2</v>
      </c>
      <c r="O78" s="68"/>
      <c r="P78" s="46">
        <v>2.5</v>
      </c>
      <c r="Q78" s="68"/>
      <c r="R78" s="45">
        <v>1.5</v>
      </c>
      <c r="S78" s="65"/>
      <c r="T78" s="42"/>
      <c r="U78" s="48">
        <f>MAX(R78,P78,N78,L78,J78)</f>
        <v>2.5</v>
      </c>
      <c r="V78" s="48">
        <f>AVERAGE(J78,L78,N78,P78,R78)</f>
        <v>2.0300000000000002</v>
      </c>
      <c r="W78" s="58">
        <f>MIN(J78,L78,N78,P78,R78)</f>
        <v>1.5</v>
      </c>
      <c r="X78" s="170"/>
      <c r="Y78" s="188">
        <f>(U78-W78)/(W78)</f>
        <v>0.6666666666666666</v>
      </c>
    </row>
    <row r="79" spans="3:25" ht="5.25" customHeight="1">
      <c r="C79" s="125"/>
      <c r="D79" s="126"/>
      <c r="E79" s="170"/>
      <c r="F79" s="67"/>
      <c r="G79" s="46"/>
      <c r="H79" s="45"/>
      <c r="I79" s="46"/>
      <c r="J79" s="47"/>
      <c r="K79" s="46"/>
      <c r="L79" s="45"/>
      <c r="M79" s="46"/>
      <c r="N79" s="47"/>
      <c r="O79" s="46"/>
      <c r="P79" s="46"/>
      <c r="Q79" s="46"/>
      <c r="R79" s="60"/>
      <c r="S79" s="65"/>
      <c r="T79" s="61"/>
      <c r="U79" s="48"/>
      <c r="V79" s="48"/>
      <c r="W79" s="58"/>
      <c r="X79" s="170"/>
      <c r="Y79" s="59"/>
    </row>
    <row r="80" spans="3:25" ht="37.5" customHeight="1">
      <c r="C80" s="153" t="s">
        <v>108</v>
      </c>
      <c r="D80" s="154"/>
      <c r="E80" s="170"/>
      <c r="F80" s="67">
        <v>15</v>
      </c>
      <c r="G80" s="71"/>
      <c r="H80" s="45">
        <v>10</v>
      </c>
      <c r="I80" s="71"/>
      <c r="J80" s="47">
        <v>4.5</v>
      </c>
      <c r="K80" s="71"/>
      <c r="L80" s="45">
        <v>3.9</v>
      </c>
      <c r="M80" s="71"/>
      <c r="N80" s="47">
        <v>4.9</v>
      </c>
      <c r="O80" s="71"/>
      <c r="P80" s="45">
        <v>5</v>
      </c>
      <c r="Q80" s="71"/>
      <c r="R80" s="46">
        <v>4.9</v>
      </c>
      <c r="S80" s="65"/>
      <c r="T80" s="42"/>
      <c r="U80" s="48">
        <f>MAX(R80,P80,N80,L80,J80)</f>
        <v>5</v>
      </c>
      <c r="V80" s="48">
        <f>AVERAGE(J80,L80,N80,P80,R80)</f>
        <v>4.640000000000001</v>
      </c>
      <c r="W80" s="58">
        <f>MIN(J80,L80,N80,P80,R80)</f>
        <v>3.9</v>
      </c>
      <c r="X80" s="170"/>
      <c r="Y80" s="188">
        <f>(U80-W80)/(W80)</f>
        <v>0.2820512820512821</v>
      </c>
    </row>
    <row r="81" spans="3:25" ht="5.25" customHeight="1">
      <c r="C81" s="141"/>
      <c r="D81" s="142"/>
      <c r="E81" s="170"/>
      <c r="F81" s="67"/>
      <c r="G81" s="46"/>
      <c r="H81" s="45"/>
      <c r="I81" s="46"/>
      <c r="J81" s="47"/>
      <c r="K81" s="46"/>
      <c r="L81" s="45"/>
      <c r="M81" s="46"/>
      <c r="N81" s="47"/>
      <c r="O81" s="46"/>
      <c r="P81" s="46"/>
      <c r="Q81" s="46"/>
      <c r="R81" s="60"/>
      <c r="S81" s="65"/>
      <c r="T81" s="61"/>
      <c r="U81" s="48"/>
      <c r="V81" s="48"/>
      <c r="W81" s="58"/>
      <c r="X81" s="170"/>
      <c r="Y81" s="59"/>
    </row>
    <row r="82" spans="3:25" ht="37.5" customHeight="1">
      <c r="C82" s="119" t="s">
        <v>149</v>
      </c>
      <c r="D82" s="120"/>
      <c r="E82" s="170"/>
      <c r="F82" s="67">
        <v>2</v>
      </c>
      <c r="G82" s="71"/>
      <c r="H82" s="45">
        <v>4.5</v>
      </c>
      <c r="I82" s="71"/>
      <c r="J82" s="47">
        <v>1.8</v>
      </c>
      <c r="K82" s="71"/>
      <c r="L82" s="45">
        <v>1.5</v>
      </c>
      <c r="M82" s="71"/>
      <c r="N82" s="47">
        <v>1.5</v>
      </c>
      <c r="O82" s="71"/>
      <c r="P82" s="46">
        <v>1.6</v>
      </c>
      <c r="Q82" s="71"/>
      <c r="R82" s="46">
        <v>2</v>
      </c>
      <c r="S82" s="65"/>
      <c r="T82" s="42"/>
      <c r="U82" s="48">
        <f>MAX(R82,P82,N82,L82,J82)</f>
        <v>2</v>
      </c>
      <c r="V82" s="48">
        <f>AVERAGE(J82,L82,N82,P82,R82)</f>
        <v>1.6800000000000002</v>
      </c>
      <c r="W82" s="58">
        <f>MIN(J82,L82,N82,P82,R82)</f>
        <v>1.5</v>
      </c>
      <c r="X82" s="170"/>
      <c r="Y82" s="188">
        <f>(U82-W82)/(W82)</f>
        <v>0.3333333333333333</v>
      </c>
    </row>
    <row r="83" spans="3:25" ht="5.25" customHeight="1">
      <c r="C83" s="121"/>
      <c r="D83" s="122"/>
      <c r="E83" s="170"/>
      <c r="F83" s="67"/>
      <c r="G83" s="46"/>
      <c r="H83" s="45"/>
      <c r="I83" s="46"/>
      <c r="J83" s="47"/>
      <c r="K83" s="46"/>
      <c r="L83" s="45"/>
      <c r="M83" s="46"/>
      <c r="N83" s="47"/>
      <c r="O83" s="46"/>
      <c r="P83" s="46"/>
      <c r="Q83" s="46"/>
      <c r="R83" s="60"/>
      <c r="S83" s="65"/>
      <c r="T83" s="61"/>
      <c r="U83" s="48"/>
      <c r="V83" s="48"/>
      <c r="W83" s="58"/>
      <c r="X83" s="170"/>
      <c r="Y83" s="59"/>
    </row>
    <row r="84" spans="3:25" ht="37.5" customHeight="1">
      <c r="C84" s="119" t="s">
        <v>109</v>
      </c>
      <c r="D84" s="120"/>
      <c r="E84" s="170"/>
      <c r="F84" s="67">
        <v>3.9</v>
      </c>
      <c r="G84" s="71"/>
      <c r="H84" s="45">
        <v>1</v>
      </c>
      <c r="I84" s="71"/>
      <c r="J84" s="45" t="s">
        <v>148</v>
      </c>
      <c r="K84" s="71"/>
      <c r="L84" s="45">
        <v>1</v>
      </c>
      <c r="M84" s="71"/>
      <c r="N84" s="47">
        <v>1</v>
      </c>
      <c r="O84" s="71"/>
      <c r="P84" s="46">
        <v>1.5</v>
      </c>
      <c r="Q84" s="71"/>
      <c r="R84" s="46">
        <v>2</v>
      </c>
      <c r="S84" s="65"/>
      <c r="T84" s="42"/>
      <c r="U84" s="48">
        <f>MAX(R84,P84,N84,L84,J84)</f>
        <v>2</v>
      </c>
      <c r="V84" s="48">
        <f>AVERAGE(J84,L84,N84,P84,R84)</f>
        <v>1.375</v>
      </c>
      <c r="W84" s="58">
        <f>MIN(J84,L84,N84,P84,R84)</f>
        <v>1</v>
      </c>
      <c r="X84" s="170"/>
      <c r="Y84" s="188">
        <f>(U84-W84)/(W84)</f>
        <v>1</v>
      </c>
    </row>
    <row r="85" spans="3:25" ht="5.25" customHeight="1">
      <c r="C85" s="121"/>
      <c r="D85" s="122"/>
      <c r="E85" s="170"/>
      <c r="F85" s="67"/>
      <c r="G85" s="46"/>
      <c r="H85" s="45"/>
      <c r="I85" s="46"/>
      <c r="J85" s="47"/>
      <c r="K85" s="46"/>
      <c r="L85" s="45"/>
      <c r="M85" s="46"/>
      <c r="N85" s="47"/>
      <c r="O85" s="46"/>
      <c r="P85" s="46"/>
      <c r="Q85" s="46"/>
      <c r="R85" s="60"/>
      <c r="S85" s="65"/>
      <c r="T85" s="61"/>
      <c r="U85" s="48"/>
      <c r="V85" s="48"/>
      <c r="W85" s="58"/>
      <c r="X85" s="170"/>
      <c r="Y85" s="59"/>
    </row>
    <row r="86" spans="3:25" ht="37.5" customHeight="1">
      <c r="C86" s="123" t="s">
        <v>27</v>
      </c>
      <c r="D86" s="124"/>
      <c r="E86" s="170"/>
      <c r="F86" s="67">
        <v>1</v>
      </c>
      <c r="G86" s="71"/>
      <c r="H86" s="45">
        <v>0.75</v>
      </c>
      <c r="I86" s="71"/>
      <c r="J86" s="45">
        <v>0.95</v>
      </c>
      <c r="K86" s="71"/>
      <c r="L86" s="45">
        <v>0.8</v>
      </c>
      <c r="M86" s="71"/>
      <c r="N86" s="45">
        <v>1</v>
      </c>
      <c r="O86" s="71"/>
      <c r="P86" s="46">
        <v>1</v>
      </c>
      <c r="Q86" s="71"/>
      <c r="R86" s="46">
        <v>0.7</v>
      </c>
      <c r="S86" s="65"/>
      <c r="T86" s="42"/>
      <c r="U86" s="48">
        <f>MAX(R86,P86,N86,L86,J86)</f>
        <v>1</v>
      </c>
      <c r="V86" s="48">
        <f>AVERAGE(J86,L86,N86,P86,R86)</f>
        <v>0.89</v>
      </c>
      <c r="W86" s="58">
        <f>MIN(J86,L86,N86,P86,R86)</f>
        <v>0.7</v>
      </c>
      <c r="X86" s="170"/>
      <c r="Y86" s="188">
        <f>(U86-W86)/(W86)</f>
        <v>0.42857142857142866</v>
      </c>
    </row>
    <row r="87" spans="3:25" ht="5.25" customHeight="1">
      <c r="C87" s="125"/>
      <c r="D87" s="126"/>
      <c r="E87" s="170"/>
      <c r="F87" s="67"/>
      <c r="G87" s="46"/>
      <c r="H87" s="45"/>
      <c r="I87" s="46"/>
      <c r="J87" s="45"/>
      <c r="K87" s="46"/>
      <c r="L87" s="47"/>
      <c r="M87" s="46"/>
      <c r="N87" s="45"/>
      <c r="O87" s="46"/>
      <c r="P87" s="46"/>
      <c r="Q87" s="46"/>
      <c r="R87" s="60"/>
      <c r="S87" s="65"/>
      <c r="T87" s="61"/>
      <c r="U87" s="48"/>
      <c r="V87" s="48"/>
      <c r="W87" s="58"/>
      <c r="X87" s="170"/>
      <c r="Y87" s="59"/>
    </row>
    <row r="88" spans="3:25" ht="37.5" customHeight="1">
      <c r="C88" s="123" t="s">
        <v>28</v>
      </c>
      <c r="D88" s="124"/>
      <c r="E88" s="170"/>
      <c r="F88" s="67">
        <v>1</v>
      </c>
      <c r="G88" s="71"/>
      <c r="H88" s="45">
        <v>1</v>
      </c>
      <c r="I88" s="71"/>
      <c r="J88" s="45">
        <v>1.3</v>
      </c>
      <c r="K88" s="71"/>
      <c r="L88" s="45">
        <v>1.2</v>
      </c>
      <c r="M88" s="71"/>
      <c r="N88" s="45">
        <v>1</v>
      </c>
      <c r="O88" s="71"/>
      <c r="P88" s="46">
        <v>0.7</v>
      </c>
      <c r="Q88" s="71"/>
      <c r="R88" s="46">
        <v>1.2</v>
      </c>
      <c r="S88" s="65"/>
      <c r="T88" s="42"/>
      <c r="U88" s="48">
        <f>MAX(R88,P88,N88,L88,J88)</f>
        <v>1.3</v>
      </c>
      <c r="V88" s="48">
        <f>AVERAGE(J88,L88,N88,P88,R88)</f>
        <v>1.08</v>
      </c>
      <c r="W88" s="58">
        <f>MIN(J88,L88,N88,P88,R88)</f>
        <v>0.7</v>
      </c>
      <c r="X88" s="170"/>
      <c r="Y88" s="188">
        <f>(U88-W88)/(W88)</f>
        <v>0.8571428571428573</v>
      </c>
    </row>
    <row r="89" spans="3:25" ht="5.25" customHeight="1">
      <c r="C89" s="125"/>
      <c r="D89" s="126"/>
      <c r="E89" s="170"/>
      <c r="F89" s="67"/>
      <c r="G89" s="46"/>
      <c r="H89" s="45"/>
      <c r="I89" s="46"/>
      <c r="J89" s="45"/>
      <c r="K89" s="46"/>
      <c r="L89" s="45"/>
      <c r="M89" s="46"/>
      <c r="N89" s="45"/>
      <c r="O89" s="46"/>
      <c r="P89" s="46"/>
      <c r="Q89" s="46"/>
      <c r="R89" s="60"/>
      <c r="S89" s="65"/>
      <c r="T89" s="61"/>
      <c r="U89" s="48"/>
      <c r="V89" s="48"/>
      <c r="W89" s="58"/>
      <c r="X89" s="170"/>
      <c r="Y89" s="59"/>
    </row>
    <row r="90" spans="3:25" ht="37.5" customHeight="1">
      <c r="C90" s="123" t="s">
        <v>29</v>
      </c>
      <c r="D90" s="124"/>
      <c r="E90" s="170"/>
      <c r="F90" s="67">
        <v>0.75</v>
      </c>
      <c r="G90" s="71"/>
      <c r="H90" s="45">
        <v>0.9</v>
      </c>
      <c r="I90" s="71"/>
      <c r="J90" s="45">
        <v>1</v>
      </c>
      <c r="K90" s="71"/>
      <c r="L90" s="45">
        <v>1</v>
      </c>
      <c r="M90" s="71"/>
      <c r="N90" s="45">
        <v>1</v>
      </c>
      <c r="O90" s="71"/>
      <c r="P90" s="46">
        <v>1</v>
      </c>
      <c r="Q90" s="71"/>
      <c r="R90" s="46">
        <v>0.9</v>
      </c>
      <c r="S90" s="65"/>
      <c r="T90" s="42"/>
      <c r="U90" s="48">
        <f>MAX(R90,P90,N90,L90,J90)</f>
        <v>1</v>
      </c>
      <c r="V90" s="48">
        <f>AVERAGE(J90,L90,N90,P90,R90)</f>
        <v>0.9800000000000001</v>
      </c>
      <c r="W90" s="58">
        <f>MIN(J90,L90,N90,P90,R90)</f>
        <v>0.9</v>
      </c>
      <c r="X90" s="170"/>
      <c r="Y90" s="188">
        <f>(U90-W90)/(W90)</f>
        <v>0.11111111111111108</v>
      </c>
    </row>
    <row r="91" spans="3:25" ht="5.25" customHeight="1">
      <c r="C91" s="125"/>
      <c r="D91" s="126"/>
      <c r="E91" s="170"/>
      <c r="F91" s="67"/>
      <c r="G91" s="46"/>
      <c r="H91" s="45"/>
      <c r="I91" s="46"/>
      <c r="J91" s="45"/>
      <c r="K91" s="46"/>
      <c r="L91" s="45"/>
      <c r="M91" s="46"/>
      <c r="N91" s="45"/>
      <c r="O91" s="46"/>
      <c r="P91" s="46"/>
      <c r="Q91" s="46"/>
      <c r="R91" s="60"/>
      <c r="S91" s="65"/>
      <c r="T91" s="61"/>
      <c r="U91" s="48"/>
      <c r="V91" s="48"/>
      <c r="W91" s="58"/>
      <c r="X91" s="170"/>
      <c r="Y91" s="59"/>
    </row>
    <row r="92" spans="3:25" ht="37.5" customHeight="1">
      <c r="C92" s="119" t="s">
        <v>110</v>
      </c>
      <c r="D92" s="120"/>
      <c r="E92" s="170"/>
      <c r="F92" s="67">
        <v>1.5</v>
      </c>
      <c r="G92" s="71"/>
      <c r="H92" s="45">
        <v>0.3</v>
      </c>
      <c r="I92" s="71"/>
      <c r="J92" s="45">
        <v>0.8</v>
      </c>
      <c r="K92" s="71"/>
      <c r="L92" s="45">
        <v>2</v>
      </c>
      <c r="M92" s="71"/>
      <c r="N92" s="45">
        <v>1</v>
      </c>
      <c r="O92" s="71"/>
      <c r="P92" s="46">
        <v>2</v>
      </c>
      <c r="Q92" s="71"/>
      <c r="R92" s="46">
        <v>1</v>
      </c>
      <c r="S92" s="65"/>
      <c r="T92" s="42"/>
      <c r="U92" s="48">
        <f>MAX(R92,P92,N92,L92,J92)</f>
        <v>2</v>
      </c>
      <c r="V92" s="48">
        <f>AVERAGE(J92,L92,N92,P92,R92)</f>
        <v>1.3599999999999999</v>
      </c>
      <c r="W92" s="58">
        <f>MIN(J92,L92,N92,P92,R92)</f>
        <v>0.8</v>
      </c>
      <c r="X92" s="170"/>
      <c r="Y92" s="188">
        <f>(U92-W92)/(W92)</f>
        <v>1.4999999999999998</v>
      </c>
    </row>
    <row r="93" spans="3:25" ht="5.25" customHeight="1">
      <c r="C93" s="121"/>
      <c r="D93" s="122"/>
      <c r="E93" s="170"/>
      <c r="F93" s="67"/>
      <c r="G93" s="46"/>
      <c r="H93" s="45"/>
      <c r="I93" s="46"/>
      <c r="J93" s="45"/>
      <c r="K93" s="46"/>
      <c r="L93" s="45"/>
      <c r="M93" s="46"/>
      <c r="N93" s="45"/>
      <c r="O93" s="46"/>
      <c r="P93" s="46"/>
      <c r="Q93" s="46"/>
      <c r="R93" s="60"/>
      <c r="S93" s="65"/>
      <c r="T93" s="61"/>
      <c r="U93" s="48"/>
      <c r="V93" s="48"/>
      <c r="W93" s="58"/>
      <c r="X93" s="170"/>
      <c r="Y93" s="59"/>
    </row>
    <row r="94" spans="3:25" ht="37.5" customHeight="1">
      <c r="C94" s="119" t="s">
        <v>111</v>
      </c>
      <c r="D94" s="120"/>
      <c r="E94" s="170"/>
      <c r="F94" s="67">
        <v>1.5</v>
      </c>
      <c r="G94" s="71"/>
      <c r="H94" s="45">
        <v>1</v>
      </c>
      <c r="I94" s="71"/>
      <c r="J94" s="45">
        <v>1</v>
      </c>
      <c r="K94" s="71"/>
      <c r="L94" s="45">
        <v>1</v>
      </c>
      <c r="M94" s="71"/>
      <c r="N94" s="45">
        <v>1.2</v>
      </c>
      <c r="O94" s="71"/>
      <c r="P94" s="46">
        <v>0.7</v>
      </c>
      <c r="Q94" s="71"/>
      <c r="R94" s="46">
        <v>0.9</v>
      </c>
      <c r="S94" s="65"/>
      <c r="T94" s="42"/>
      <c r="U94" s="48">
        <f>MAX(R94,P94,N94,L94,J94)</f>
        <v>1.2</v>
      </c>
      <c r="V94" s="48">
        <f>AVERAGE(J94,L94,N94,P94,R94)</f>
        <v>0.9600000000000002</v>
      </c>
      <c r="W94" s="58">
        <f>MIN(J94,L94,N94,P94,R94)</f>
        <v>0.7</v>
      </c>
      <c r="X94" s="170"/>
      <c r="Y94" s="188">
        <f>(U94-W94)/(W94)</f>
        <v>0.7142857142857143</v>
      </c>
    </row>
    <row r="95" spans="3:25" ht="5.25" customHeight="1">
      <c r="C95" s="121"/>
      <c r="D95" s="122"/>
      <c r="E95" s="170"/>
      <c r="F95" s="67"/>
      <c r="G95" s="46"/>
      <c r="H95" s="45"/>
      <c r="I95" s="46"/>
      <c r="J95" s="45"/>
      <c r="K95" s="46"/>
      <c r="L95" s="45"/>
      <c r="M95" s="46"/>
      <c r="N95" s="45"/>
      <c r="O95" s="46"/>
      <c r="P95" s="46"/>
      <c r="Q95" s="46"/>
      <c r="R95" s="60"/>
      <c r="S95" s="65"/>
      <c r="T95" s="61"/>
      <c r="U95" s="48"/>
      <c r="V95" s="48"/>
      <c r="W95" s="58"/>
      <c r="X95" s="170"/>
      <c r="Y95" s="59"/>
    </row>
    <row r="96" spans="3:25" ht="37.5" customHeight="1">
      <c r="C96" s="123" t="s">
        <v>30</v>
      </c>
      <c r="D96" s="124"/>
      <c r="E96" s="170"/>
      <c r="F96" s="67">
        <v>1</v>
      </c>
      <c r="G96" s="71"/>
      <c r="H96" s="45">
        <v>0.45</v>
      </c>
      <c r="I96" s="71"/>
      <c r="J96" s="45">
        <v>0.6</v>
      </c>
      <c r="K96" s="71"/>
      <c r="L96" s="45">
        <v>0.5</v>
      </c>
      <c r="M96" s="71"/>
      <c r="N96" s="45">
        <v>0.5</v>
      </c>
      <c r="O96" s="71"/>
      <c r="P96" s="46">
        <v>0.4</v>
      </c>
      <c r="Q96" s="71"/>
      <c r="R96" s="46">
        <v>0.5</v>
      </c>
      <c r="S96" s="65"/>
      <c r="T96" s="42"/>
      <c r="U96" s="48">
        <f>MAX(R96,P96,N96,L96,J96)</f>
        <v>0.6</v>
      </c>
      <c r="V96" s="48">
        <f>AVERAGE(J96,L96,N96,P96,R96)</f>
        <v>0.5</v>
      </c>
      <c r="W96" s="58">
        <f>MIN(J96,L96,N96,P96,R96)</f>
        <v>0.4</v>
      </c>
      <c r="X96" s="170"/>
      <c r="Y96" s="188">
        <f>(U96-W96)/(W96)</f>
        <v>0.4999999999999999</v>
      </c>
    </row>
    <row r="97" spans="3:25" ht="5.25" customHeight="1">
      <c r="C97" s="125"/>
      <c r="D97" s="126"/>
      <c r="E97" s="170"/>
      <c r="F97" s="67"/>
      <c r="G97" s="46"/>
      <c r="H97" s="45"/>
      <c r="I97" s="46"/>
      <c r="J97" s="45"/>
      <c r="K97" s="46"/>
      <c r="L97" s="45"/>
      <c r="M97" s="46"/>
      <c r="N97" s="45"/>
      <c r="O97" s="46"/>
      <c r="P97" s="46"/>
      <c r="Q97" s="46"/>
      <c r="R97" s="60"/>
      <c r="S97" s="65"/>
      <c r="T97" s="61"/>
      <c r="U97" s="48"/>
      <c r="V97" s="48"/>
      <c r="W97" s="58"/>
      <c r="X97" s="170"/>
      <c r="Y97" s="59"/>
    </row>
    <row r="98" spans="3:25" ht="37.5" customHeight="1">
      <c r="C98" s="119" t="s">
        <v>112</v>
      </c>
      <c r="D98" s="120"/>
      <c r="E98" s="170"/>
      <c r="F98" s="67">
        <v>0.25</v>
      </c>
      <c r="G98" s="71"/>
      <c r="H98" s="45">
        <v>0.25</v>
      </c>
      <c r="I98" s="71"/>
      <c r="J98" s="45">
        <v>0.25</v>
      </c>
      <c r="K98" s="71"/>
      <c r="L98" s="45">
        <v>0.15</v>
      </c>
      <c r="M98" s="71"/>
      <c r="N98" s="45">
        <v>0.2</v>
      </c>
      <c r="O98" s="71"/>
      <c r="P98" s="46">
        <v>0.2</v>
      </c>
      <c r="Q98" s="71"/>
      <c r="R98" s="46">
        <v>0.2</v>
      </c>
      <c r="S98" s="65"/>
      <c r="T98" s="42"/>
      <c r="U98" s="48">
        <f>MAX(R98,P98,N98,L98,J98)</f>
        <v>0.25</v>
      </c>
      <c r="V98" s="48">
        <f>AVERAGE(J98,L98,N98,P98,R98)</f>
        <v>0.2</v>
      </c>
      <c r="W98" s="58">
        <f>MIN(J98,L98,N98,P98,R98)</f>
        <v>0.15</v>
      </c>
      <c r="X98" s="170"/>
      <c r="Y98" s="188">
        <f>(U98-W98)/(W98)</f>
        <v>0.6666666666666667</v>
      </c>
    </row>
    <row r="99" spans="3:25" ht="5.25" customHeight="1">
      <c r="C99" s="121"/>
      <c r="D99" s="122"/>
      <c r="E99" s="170"/>
      <c r="F99" s="67"/>
      <c r="G99" s="46"/>
      <c r="H99" s="45"/>
      <c r="I99" s="46"/>
      <c r="J99" s="45"/>
      <c r="K99" s="46"/>
      <c r="L99" s="45"/>
      <c r="M99" s="46"/>
      <c r="N99" s="45"/>
      <c r="O99" s="46"/>
      <c r="P99" s="46"/>
      <c r="Q99" s="46"/>
      <c r="R99" s="60"/>
      <c r="S99" s="65"/>
      <c r="T99" s="61"/>
      <c r="U99" s="48"/>
      <c r="V99" s="48"/>
      <c r="W99" s="58"/>
      <c r="X99" s="170"/>
      <c r="Y99" s="59"/>
    </row>
    <row r="100" spans="3:25" ht="37.5" customHeight="1">
      <c r="C100" s="127" t="s">
        <v>113</v>
      </c>
      <c r="D100" s="128"/>
      <c r="E100" s="170"/>
      <c r="F100" s="67">
        <v>3.9</v>
      </c>
      <c r="G100" s="71"/>
      <c r="H100" s="45">
        <v>3.73</v>
      </c>
      <c r="I100" s="71"/>
      <c r="J100" s="45">
        <v>3.65</v>
      </c>
      <c r="K100" s="71"/>
      <c r="L100" s="45">
        <v>5</v>
      </c>
      <c r="M100" s="71"/>
      <c r="N100" s="45">
        <v>4</v>
      </c>
      <c r="O100" s="71"/>
      <c r="P100" s="46">
        <v>4</v>
      </c>
      <c r="Q100" s="71"/>
      <c r="R100" s="46">
        <v>4.25</v>
      </c>
      <c r="S100" s="65"/>
      <c r="T100" s="42"/>
      <c r="U100" s="48">
        <f>MAX(R100,P100,N100,L100,J100)</f>
        <v>5</v>
      </c>
      <c r="V100" s="48">
        <f>AVERAGE(J100,L100,N100,P100,R100)</f>
        <v>4.18</v>
      </c>
      <c r="W100" s="58">
        <f>MIN(J100,L100,N100,P100,R100)</f>
        <v>3.65</v>
      </c>
      <c r="X100" s="170"/>
      <c r="Y100" s="188">
        <f>(U100-W100)/(W100)</f>
        <v>0.36986301369863017</v>
      </c>
    </row>
    <row r="101" spans="3:25" ht="5.25" customHeight="1">
      <c r="C101" s="129"/>
      <c r="D101" s="130"/>
      <c r="E101" s="170"/>
      <c r="F101" s="66"/>
      <c r="G101" s="46"/>
      <c r="H101" s="45"/>
      <c r="I101" s="46"/>
      <c r="J101" s="47"/>
      <c r="K101" s="46"/>
      <c r="L101" s="47"/>
      <c r="M101" s="46"/>
      <c r="N101" s="45"/>
      <c r="O101" s="46"/>
      <c r="P101" s="46"/>
      <c r="Q101" s="46"/>
      <c r="R101" s="60"/>
      <c r="S101" s="65"/>
      <c r="T101" s="61"/>
      <c r="U101" s="48"/>
      <c r="V101" s="48"/>
      <c r="W101" s="58"/>
      <c r="X101" s="170"/>
      <c r="Y101" s="59"/>
    </row>
    <row r="102" spans="3:25" ht="37.5" customHeight="1">
      <c r="C102" s="123" t="s">
        <v>114</v>
      </c>
      <c r="D102" s="124"/>
      <c r="E102" s="170"/>
      <c r="F102" s="66">
        <v>5</v>
      </c>
      <c r="G102" s="71"/>
      <c r="H102" s="45">
        <v>3.9</v>
      </c>
      <c r="I102" s="71"/>
      <c r="J102" s="47">
        <v>4.5</v>
      </c>
      <c r="K102" s="71"/>
      <c r="L102" s="47">
        <v>6.5</v>
      </c>
      <c r="M102" s="71"/>
      <c r="N102" s="45">
        <v>4.5</v>
      </c>
      <c r="O102" s="71"/>
      <c r="P102" s="46">
        <v>5.3</v>
      </c>
      <c r="Q102" s="71"/>
      <c r="R102" s="46">
        <v>4.9</v>
      </c>
      <c r="S102" s="65"/>
      <c r="T102" s="42"/>
      <c r="U102" s="48">
        <f>MAX(R102,P102,N102,L102,J102)</f>
        <v>6.5</v>
      </c>
      <c r="V102" s="48">
        <f>AVERAGE(J102,L102,N102,P102,R102)</f>
        <v>5.140000000000001</v>
      </c>
      <c r="W102" s="58">
        <f>MIN(J102,L102,N102,P102,R102)</f>
        <v>4.5</v>
      </c>
      <c r="X102" s="170"/>
      <c r="Y102" s="188">
        <f>(U102-W102)/(W102)</f>
        <v>0.4444444444444444</v>
      </c>
    </row>
    <row r="103" spans="3:25" ht="5.25" customHeight="1" thickBot="1">
      <c r="C103" s="137"/>
      <c r="D103" s="138"/>
      <c r="E103" s="170"/>
      <c r="F103" s="66"/>
      <c r="G103" s="46"/>
      <c r="H103" s="45"/>
      <c r="I103" s="46"/>
      <c r="J103" s="47"/>
      <c r="K103" s="46"/>
      <c r="L103" s="47"/>
      <c r="M103" s="46"/>
      <c r="N103" s="45"/>
      <c r="O103" s="46"/>
      <c r="P103" s="46"/>
      <c r="Q103" s="46"/>
      <c r="R103" s="60"/>
      <c r="S103" s="65"/>
      <c r="T103" s="61"/>
      <c r="U103" s="48"/>
      <c r="V103" s="48"/>
      <c r="W103" s="58"/>
      <c r="X103" s="170"/>
      <c r="Y103" s="59"/>
    </row>
    <row r="104" spans="3:25" ht="37.5" customHeight="1">
      <c r="C104" s="143" t="s">
        <v>125</v>
      </c>
      <c r="D104" s="144"/>
      <c r="E104" s="170"/>
      <c r="F104" s="75" t="s">
        <v>154</v>
      </c>
      <c r="G104" s="71"/>
      <c r="H104" s="45">
        <v>1.6</v>
      </c>
      <c r="I104" s="71"/>
      <c r="J104" s="47">
        <v>1.85</v>
      </c>
      <c r="K104" s="71"/>
      <c r="L104" s="45">
        <v>1.8</v>
      </c>
      <c r="M104" s="71"/>
      <c r="N104" s="45">
        <v>1.5</v>
      </c>
      <c r="O104" s="71"/>
      <c r="P104" s="46">
        <v>2.1</v>
      </c>
      <c r="Q104" s="71"/>
      <c r="R104" s="45">
        <v>2</v>
      </c>
      <c r="S104" s="65"/>
      <c r="T104" s="42"/>
      <c r="U104" s="48">
        <f>MAX(R104,P104,N104,L104,J104)</f>
        <v>2.1</v>
      </c>
      <c r="V104" s="48">
        <f>AVERAGE(J104,L104,N104,P104,R104)</f>
        <v>1.85</v>
      </c>
      <c r="W104" s="58">
        <f>MIN(J104,L104,N104,P104,R104)</f>
        <v>1.5</v>
      </c>
      <c r="X104" s="170"/>
      <c r="Y104" s="188">
        <f>(U104-W104)/(W104)</f>
        <v>0.4000000000000001</v>
      </c>
    </row>
    <row r="105" spans="3:25" ht="5.25" customHeight="1" thickBot="1">
      <c r="C105" s="145"/>
      <c r="D105" s="146"/>
      <c r="E105" s="170"/>
      <c r="F105" s="75"/>
      <c r="G105" s="46"/>
      <c r="H105" s="47"/>
      <c r="I105" s="46"/>
      <c r="J105" s="45"/>
      <c r="K105" s="46"/>
      <c r="L105" s="47"/>
      <c r="M105" s="46"/>
      <c r="N105" s="45"/>
      <c r="O105" s="46"/>
      <c r="P105" s="46"/>
      <c r="Q105" s="46"/>
      <c r="R105" s="60"/>
      <c r="S105" s="65"/>
      <c r="T105" s="61"/>
      <c r="U105" s="48"/>
      <c r="V105" s="48"/>
      <c r="W105" s="58"/>
      <c r="X105" s="170"/>
      <c r="Y105" s="59"/>
    </row>
    <row r="106" spans="3:25" ht="37.5" customHeight="1">
      <c r="C106" s="139" t="s">
        <v>115</v>
      </c>
      <c r="D106" s="140"/>
      <c r="E106" s="170"/>
      <c r="F106" s="75" t="s">
        <v>154</v>
      </c>
      <c r="G106" s="71"/>
      <c r="H106" s="45">
        <v>1.8</v>
      </c>
      <c r="I106" s="71"/>
      <c r="J106" s="47">
        <v>2</v>
      </c>
      <c r="K106" s="71"/>
      <c r="L106" s="47">
        <v>2.5</v>
      </c>
      <c r="M106" s="71"/>
      <c r="N106" s="45">
        <v>1.9</v>
      </c>
      <c r="O106" s="71"/>
      <c r="P106" s="46">
        <v>2.1</v>
      </c>
      <c r="Q106" s="71"/>
      <c r="R106" s="45">
        <v>2.25</v>
      </c>
      <c r="S106" s="65"/>
      <c r="T106" s="42"/>
      <c r="U106" s="48">
        <f>MAX(R106,P106,N106,L106,J106)</f>
        <v>2.5</v>
      </c>
      <c r="V106" s="48">
        <f>AVERAGE(J106,L106,N106,P106,R106)</f>
        <v>2.15</v>
      </c>
      <c r="W106" s="58">
        <f>MIN(J106,L106,N106,P106,R106)</f>
        <v>1.9</v>
      </c>
      <c r="X106" s="170"/>
      <c r="Y106" s="188">
        <f>(U106-W106)/(W106)</f>
        <v>0.31578947368421056</v>
      </c>
    </row>
    <row r="107" spans="3:25" ht="5.25" customHeight="1">
      <c r="C107" s="141"/>
      <c r="D107" s="142"/>
      <c r="E107" s="170"/>
      <c r="F107" s="67"/>
      <c r="G107" s="46"/>
      <c r="H107" s="45"/>
      <c r="I107" s="46"/>
      <c r="J107" s="47"/>
      <c r="K107" s="46"/>
      <c r="L107" s="45"/>
      <c r="M107" s="46"/>
      <c r="N107" s="45"/>
      <c r="O107" s="46"/>
      <c r="P107" s="46"/>
      <c r="Q107" s="46"/>
      <c r="R107" s="60"/>
      <c r="S107" s="65"/>
      <c r="T107" s="61"/>
      <c r="U107" s="48"/>
      <c r="V107" s="48"/>
      <c r="W107" s="58"/>
      <c r="X107" s="170"/>
      <c r="Y107" s="59"/>
    </row>
    <row r="108" spans="3:25" ht="37.5" customHeight="1">
      <c r="C108" s="123" t="s">
        <v>116</v>
      </c>
      <c r="D108" s="124"/>
      <c r="E108" s="170"/>
      <c r="F108" s="66">
        <v>2.9</v>
      </c>
      <c r="G108" s="71"/>
      <c r="H108" s="45">
        <v>3.2</v>
      </c>
      <c r="I108" s="71"/>
      <c r="J108" s="45">
        <v>3.05</v>
      </c>
      <c r="K108" s="71"/>
      <c r="L108" s="45">
        <v>3</v>
      </c>
      <c r="M108" s="71"/>
      <c r="N108" s="45">
        <v>3</v>
      </c>
      <c r="O108" s="71"/>
      <c r="P108" s="46">
        <v>3</v>
      </c>
      <c r="Q108" s="71"/>
      <c r="R108" s="46">
        <v>3.5</v>
      </c>
      <c r="S108" s="65"/>
      <c r="T108" s="42"/>
      <c r="U108" s="48">
        <f>MAX(R108,P108,N108,L108,J108)</f>
        <v>3.5</v>
      </c>
      <c r="V108" s="48">
        <f>AVERAGE(J108,L108,N108,P108,R108)</f>
        <v>3.1100000000000003</v>
      </c>
      <c r="W108" s="58">
        <f>MIN(J108,L108,N108,P108,R108)</f>
        <v>3</v>
      </c>
      <c r="X108" s="170"/>
      <c r="Y108" s="188">
        <f>(U108-W108)/(W108)</f>
        <v>0.16666666666666666</v>
      </c>
    </row>
    <row r="109" spans="3:25" ht="5.25" customHeight="1">
      <c r="C109" s="125"/>
      <c r="D109" s="126"/>
      <c r="E109" s="170"/>
      <c r="F109" s="67"/>
      <c r="G109" s="46"/>
      <c r="H109" s="47"/>
      <c r="I109" s="46"/>
      <c r="J109" s="47"/>
      <c r="K109" s="46"/>
      <c r="L109" s="47"/>
      <c r="M109" s="46"/>
      <c r="N109" s="45"/>
      <c r="O109" s="46"/>
      <c r="P109" s="46"/>
      <c r="Q109" s="46"/>
      <c r="R109" s="60"/>
      <c r="S109" s="65"/>
      <c r="T109" s="61"/>
      <c r="U109" s="48"/>
      <c r="V109" s="48"/>
      <c r="W109" s="58"/>
      <c r="X109" s="170"/>
      <c r="Y109" s="59"/>
    </row>
    <row r="110" spans="3:25" ht="37.5" customHeight="1">
      <c r="C110" s="123" t="s">
        <v>117</v>
      </c>
      <c r="D110" s="124"/>
      <c r="E110" s="170"/>
      <c r="F110" s="67">
        <v>2.5</v>
      </c>
      <c r="G110" s="71"/>
      <c r="H110" s="47">
        <v>2</v>
      </c>
      <c r="I110" s="71"/>
      <c r="J110" s="47">
        <v>4.35</v>
      </c>
      <c r="K110" s="71"/>
      <c r="L110" s="45">
        <v>2</v>
      </c>
      <c r="M110" s="71"/>
      <c r="N110" s="45">
        <v>2</v>
      </c>
      <c r="O110" s="71"/>
      <c r="P110" s="46">
        <v>4.8</v>
      </c>
      <c r="Q110" s="71"/>
      <c r="R110" s="46">
        <v>2.3</v>
      </c>
      <c r="S110" s="65"/>
      <c r="T110" s="42"/>
      <c r="U110" s="48">
        <f>MAX(R110,P110,N110,L110,J110)</f>
        <v>4.8</v>
      </c>
      <c r="V110" s="48">
        <f>AVERAGE(J110,L110,N110,P110,R110)</f>
        <v>3.09</v>
      </c>
      <c r="W110" s="58">
        <f>MIN(J110,L110,N110,P110,R110)</f>
        <v>2</v>
      </c>
      <c r="X110" s="170"/>
      <c r="Y110" s="188">
        <f>(U110-W110)/(W110)</f>
        <v>1.4</v>
      </c>
    </row>
    <row r="111" spans="3:25" ht="5.25" customHeight="1">
      <c r="C111" s="125"/>
      <c r="D111" s="126"/>
      <c r="E111" s="170"/>
      <c r="F111" s="67"/>
      <c r="G111" s="46"/>
      <c r="H111" s="45"/>
      <c r="I111" s="46"/>
      <c r="J111" s="45"/>
      <c r="K111" s="46"/>
      <c r="L111" s="45"/>
      <c r="M111" s="46"/>
      <c r="N111" s="47"/>
      <c r="O111" s="46"/>
      <c r="P111" s="46"/>
      <c r="Q111" s="46"/>
      <c r="R111" s="60"/>
      <c r="S111" s="65"/>
      <c r="T111" s="61"/>
      <c r="U111" s="48"/>
      <c r="V111" s="48"/>
      <c r="W111" s="58"/>
      <c r="X111" s="170"/>
      <c r="Y111" s="59"/>
    </row>
    <row r="112" spans="3:25" ht="37.5" customHeight="1">
      <c r="C112" s="123" t="s">
        <v>118</v>
      </c>
      <c r="D112" s="124"/>
      <c r="E112" s="170"/>
      <c r="F112" s="67">
        <v>2.5</v>
      </c>
      <c r="G112" s="71"/>
      <c r="H112" s="47">
        <v>2.35</v>
      </c>
      <c r="I112" s="71"/>
      <c r="J112" s="47">
        <v>4.55</v>
      </c>
      <c r="K112" s="71"/>
      <c r="L112" s="51" t="s">
        <v>154</v>
      </c>
      <c r="M112" s="71"/>
      <c r="N112" s="45">
        <v>2.2</v>
      </c>
      <c r="O112" s="71"/>
      <c r="P112" s="46">
        <v>5</v>
      </c>
      <c r="Q112" s="71"/>
      <c r="R112" s="46">
        <v>2.4</v>
      </c>
      <c r="S112" s="65"/>
      <c r="T112" s="42"/>
      <c r="U112" s="48">
        <f>MAX(R112,P112,N112,L112,J112)</f>
        <v>5</v>
      </c>
      <c r="V112" s="48">
        <f>AVERAGE(J112,L112,N112,P112,R112)</f>
        <v>3.5375</v>
      </c>
      <c r="W112" s="58">
        <f>MIN(J112,L112,N112,P112,R112)</f>
        <v>2.2</v>
      </c>
      <c r="X112" s="170"/>
      <c r="Y112" s="188">
        <f>(U112-W112)/(W112)</f>
        <v>1.2727272727272725</v>
      </c>
    </row>
    <row r="113" spans="3:25" ht="5.25" customHeight="1">
      <c r="C113" s="125"/>
      <c r="D113" s="126"/>
      <c r="E113" s="170"/>
      <c r="F113" s="66"/>
      <c r="G113" s="46"/>
      <c r="H113" s="45"/>
      <c r="I113" s="46"/>
      <c r="J113" s="45"/>
      <c r="K113" s="46"/>
      <c r="L113" s="45"/>
      <c r="M113" s="46"/>
      <c r="N113" s="47"/>
      <c r="O113" s="46"/>
      <c r="P113" s="46"/>
      <c r="Q113" s="46"/>
      <c r="R113" s="60"/>
      <c r="S113" s="65"/>
      <c r="T113" s="61"/>
      <c r="U113" s="48"/>
      <c r="V113" s="48"/>
      <c r="W113" s="58"/>
      <c r="X113" s="170"/>
      <c r="Y113" s="59"/>
    </row>
    <row r="114" spans="3:25" ht="39" customHeight="1">
      <c r="C114" s="119" t="s">
        <v>119</v>
      </c>
      <c r="D114" s="175"/>
      <c r="E114" s="170"/>
      <c r="F114" s="75" t="s">
        <v>154</v>
      </c>
      <c r="G114" s="71"/>
      <c r="H114" s="45">
        <v>1.5</v>
      </c>
      <c r="I114" s="71"/>
      <c r="J114" s="45">
        <v>2.9</v>
      </c>
      <c r="K114" s="71"/>
      <c r="L114" s="45">
        <v>3</v>
      </c>
      <c r="M114" s="71"/>
      <c r="N114" s="47">
        <v>2</v>
      </c>
      <c r="O114" s="71"/>
      <c r="P114" s="45">
        <v>3</v>
      </c>
      <c r="Q114" s="71"/>
      <c r="R114" s="46">
        <v>3</v>
      </c>
      <c r="S114" s="65"/>
      <c r="T114" s="42"/>
      <c r="U114" s="48">
        <f>MAX(R114,P114,N114,L114,J114)</f>
        <v>3</v>
      </c>
      <c r="V114" s="48">
        <f>AVERAGE(J114,L114,N114,P114,R114)</f>
        <v>2.7800000000000002</v>
      </c>
      <c r="W114" s="58">
        <f>MIN(J114,L114,N114,P114,R114)</f>
        <v>2</v>
      </c>
      <c r="X114" s="170"/>
      <c r="Y114" s="188">
        <f>(U114-W114)/(W114)</f>
        <v>0.5</v>
      </c>
    </row>
    <row r="115" spans="3:25" ht="5.25" customHeight="1">
      <c r="C115" s="121"/>
      <c r="D115" s="176"/>
      <c r="E115" s="170"/>
      <c r="F115" s="66"/>
      <c r="G115" s="46"/>
      <c r="H115" s="45"/>
      <c r="I115" s="46"/>
      <c r="J115" s="45"/>
      <c r="K115" s="46"/>
      <c r="L115" s="45"/>
      <c r="M115" s="46"/>
      <c r="N115" s="47"/>
      <c r="O115" s="46"/>
      <c r="P115" s="46"/>
      <c r="Q115" s="46"/>
      <c r="R115" s="60"/>
      <c r="S115" s="65"/>
      <c r="T115" s="61"/>
      <c r="U115" s="48"/>
      <c r="V115" s="48"/>
      <c r="W115" s="58"/>
      <c r="X115" s="170"/>
      <c r="Y115" s="59"/>
    </row>
    <row r="116" spans="3:25" ht="37.5" customHeight="1">
      <c r="C116" s="119" t="s">
        <v>120</v>
      </c>
      <c r="D116" s="120"/>
      <c r="E116" s="170"/>
      <c r="F116" s="66">
        <v>3</v>
      </c>
      <c r="G116" s="71"/>
      <c r="H116" s="45">
        <v>1.5</v>
      </c>
      <c r="I116" s="71"/>
      <c r="J116" s="45">
        <v>2.9</v>
      </c>
      <c r="K116" s="71"/>
      <c r="L116" s="45">
        <v>3</v>
      </c>
      <c r="M116" s="71"/>
      <c r="N116" s="47">
        <v>2</v>
      </c>
      <c r="O116" s="71"/>
      <c r="P116" s="46">
        <v>3</v>
      </c>
      <c r="Q116" s="71"/>
      <c r="R116" s="46">
        <v>2.5</v>
      </c>
      <c r="S116" s="65"/>
      <c r="T116" s="42"/>
      <c r="U116" s="48">
        <f>MAX(R116,P116,N116,L116,J116)</f>
        <v>3</v>
      </c>
      <c r="V116" s="48">
        <f>AVERAGE(J116,L116,N116,P116,R116)</f>
        <v>2.68</v>
      </c>
      <c r="W116" s="58">
        <f>MIN(J116,L116,N116,P116,R116)</f>
        <v>2</v>
      </c>
      <c r="X116" s="170"/>
      <c r="Y116" s="188">
        <f>(U116-W116)/(W116)</f>
        <v>0.5</v>
      </c>
    </row>
    <row r="117" spans="3:25" ht="5.25" customHeight="1" thickBot="1">
      <c r="C117" s="171"/>
      <c r="D117" s="172"/>
      <c r="E117" s="170"/>
      <c r="F117" s="66"/>
      <c r="G117" s="46"/>
      <c r="H117" s="45"/>
      <c r="I117" s="46"/>
      <c r="J117" s="45"/>
      <c r="K117" s="46"/>
      <c r="L117" s="45"/>
      <c r="M117" s="46"/>
      <c r="N117" s="47"/>
      <c r="O117" s="46"/>
      <c r="P117" s="46"/>
      <c r="Q117" s="46"/>
      <c r="R117" s="60"/>
      <c r="S117" s="65"/>
      <c r="T117" s="61"/>
      <c r="U117" s="48"/>
      <c r="V117" s="48"/>
      <c r="W117" s="58"/>
      <c r="X117" s="170"/>
      <c r="Y117" s="59"/>
    </row>
    <row r="118" spans="3:25" ht="37.5" customHeight="1">
      <c r="C118" s="135" t="s">
        <v>39</v>
      </c>
      <c r="D118" s="136"/>
      <c r="E118" s="170"/>
      <c r="F118" s="72">
        <v>1</v>
      </c>
      <c r="G118" s="71"/>
      <c r="H118" s="53">
        <v>0.55</v>
      </c>
      <c r="I118" s="71"/>
      <c r="J118" s="53">
        <v>0.55</v>
      </c>
      <c r="K118" s="71"/>
      <c r="L118" s="54">
        <v>0.5</v>
      </c>
      <c r="M118" s="71"/>
      <c r="N118" s="45">
        <v>0.5</v>
      </c>
      <c r="O118" s="71"/>
      <c r="P118" s="46">
        <v>0.8</v>
      </c>
      <c r="Q118" s="71"/>
      <c r="R118" s="46">
        <v>0.8</v>
      </c>
      <c r="S118" s="65"/>
      <c r="T118" s="42"/>
      <c r="U118" s="48">
        <f>MAX(R118,P118,N118,L118,J118)</f>
        <v>0.8</v>
      </c>
      <c r="V118" s="48">
        <f>AVERAGE(J118,L118,N118,P118,R118)</f>
        <v>0.6300000000000001</v>
      </c>
      <c r="W118" s="58">
        <f>MIN(J118,L118,N118,P118,R118)</f>
        <v>0.5</v>
      </c>
      <c r="X118" s="170"/>
      <c r="Y118" s="188">
        <f>(U118-W118)/(W118)</f>
        <v>0.6000000000000001</v>
      </c>
    </row>
    <row r="119" spans="3:25" ht="5.25" customHeight="1">
      <c r="C119" s="133"/>
      <c r="D119" s="134"/>
      <c r="E119" s="170"/>
      <c r="F119" s="66"/>
      <c r="G119" s="46"/>
      <c r="H119" s="47"/>
      <c r="I119" s="46"/>
      <c r="J119" s="47"/>
      <c r="K119" s="46"/>
      <c r="L119" s="47"/>
      <c r="M119" s="46"/>
      <c r="N119" s="47"/>
      <c r="O119" s="46"/>
      <c r="P119" s="46"/>
      <c r="Q119" s="46"/>
      <c r="R119" s="60"/>
      <c r="S119" s="65"/>
      <c r="T119" s="61"/>
      <c r="U119" s="48"/>
      <c r="V119" s="48"/>
      <c r="W119" s="58"/>
      <c r="X119" s="170"/>
      <c r="Y119" s="59"/>
    </row>
    <row r="120" spans="3:25" ht="37.5" customHeight="1">
      <c r="C120" s="133" t="s">
        <v>121</v>
      </c>
      <c r="D120" s="134"/>
      <c r="E120" s="170"/>
      <c r="F120" s="66">
        <v>2.9</v>
      </c>
      <c r="G120" s="71"/>
      <c r="H120" s="47">
        <v>1.3</v>
      </c>
      <c r="I120" s="71"/>
      <c r="J120" s="47">
        <v>2</v>
      </c>
      <c r="K120" s="71"/>
      <c r="L120" s="51" t="s">
        <v>154</v>
      </c>
      <c r="M120" s="71"/>
      <c r="N120" s="47">
        <v>3.2</v>
      </c>
      <c r="O120" s="71"/>
      <c r="P120" s="46">
        <v>2.8</v>
      </c>
      <c r="Q120" s="71"/>
      <c r="R120" s="45">
        <v>4</v>
      </c>
      <c r="S120" s="65"/>
      <c r="T120" s="42"/>
      <c r="U120" s="48">
        <f>MAX(R120,P120,N120,L120,J120)</f>
        <v>4</v>
      </c>
      <c r="V120" s="48">
        <f>AVERAGE(J120,L120,N120,P120,R120)</f>
        <v>3</v>
      </c>
      <c r="W120" s="58">
        <f>MIN(J120,L120,N120,P120,R120)</f>
        <v>2</v>
      </c>
      <c r="X120" s="170"/>
      <c r="Y120" s="188">
        <f>(U120-W120)/(W120)</f>
        <v>1</v>
      </c>
    </row>
    <row r="121" spans="3:25" ht="5.25" customHeight="1">
      <c r="C121" s="133"/>
      <c r="D121" s="134"/>
      <c r="E121" s="170"/>
      <c r="F121" s="66"/>
      <c r="G121" s="46"/>
      <c r="H121" s="47"/>
      <c r="I121" s="71"/>
      <c r="J121" s="47"/>
      <c r="K121" s="46"/>
      <c r="L121" s="47"/>
      <c r="M121" s="46"/>
      <c r="N121" s="47"/>
      <c r="O121" s="46"/>
      <c r="P121" s="46"/>
      <c r="Q121" s="46"/>
      <c r="R121" s="60"/>
      <c r="S121" s="65"/>
      <c r="T121" s="61"/>
      <c r="U121" s="48"/>
      <c r="V121" s="48"/>
      <c r="W121" s="58"/>
      <c r="X121" s="170"/>
      <c r="Y121" s="59"/>
    </row>
    <row r="122" spans="3:25" ht="37.5" customHeight="1">
      <c r="C122" s="180" t="s">
        <v>122</v>
      </c>
      <c r="D122" s="181"/>
      <c r="E122" s="170"/>
      <c r="F122" s="66">
        <v>3.5</v>
      </c>
      <c r="G122" s="71"/>
      <c r="H122" s="47">
        <v>0.2</v>
      </c>
      <c r="I122" s="71"/>
      <c r="J122" s="45">
        <v>1.5</v>
      </c>
      <c r="K122" s="71"/>
      <c r="L122" s="47">
        <v>4</v>
      </c>
      <c r="M122" s="71"/>
      <c r="N122" s="47">
        <v>1.5</v>
      </c>
      <c r="O122" s="71"/>
      <c r="P122" s="46">
        <v>2</v>
      </c>
      <c r="Q122" s="71"/>
      <c r="R122" s="46">
        <v>2.5</v>
      </c>
      <c r="S122" s="65"/>
      <c r="T122" s="42"/>
      <c r="U122" s="48">
        <f>MAX(R122,P122,N122,L122,J122)</f>
        <v>4</v>
      </c>
      <c r="V122" s="48">
        <f>AVERAGE(J122,L122,N122,P122,R122)</f>
        <v>2.3</v>
      </c>
      <c r="W122" s="58">
        <f>MIN(J122,L122,N122,P122,R122)</f>
        <v>1.5</v>
      </c>
      <c r="X122" s="170"/>
      <c r="Y122" s="188">
        <f>(U122-W122)/(W122)</f>
        <v>1.6666666666666667</v>
      </c>
    </row>
    <row r="123" spans="3:25" ht="5.25" customHeight="1" thickBot="1">
      <c r="C123" s="182"/>
      <c r="D123" s="183"/>
      <c r="E123" s="170"/>
      <c r="F123" s="66"/>
      <c r="G123" s="46"/>
      <c r="H123" s="47"/>
      <c r="I123" s="46"/>
      <c r="J123" s="47"/>
      <c r="K123" s="46"/>
      <c r="L123" s="47"/>
      <c r="M123" s="46"/>
      <c r="N123" s="47"/>
      <c r="O123" s="46"/>
      <c r="P123" s="46"/>
      <c r="Q123" s="46"/>
      <c r="R123" s="60"/>
      <c r="S123" s="65"/>
      <c r="T123" s="61"/>
      <c r="U123" s="48"/>
      <c r="V123" s="48"/>
      <c r="W123" s="58"/>
      <c r="X123" s="170"/>
      <c r="Y123" s="59"/>
    </row>
    <row r="124" spans="3:25" ht="37.5" customHeight="1">
      <c r="C124" s="155" t="s">
        <v>40</v>
      </c>
      <c r="D124" s="156"/>
      <c r="E124" s="170"/>
      <c r="F124" s="66">
        <v>2.9</v>
      </c>
      <c r="G124" s="71"/>
      <c r="H124" s="47">
        <v>1.7</v>
      </c>
      <c r="I124" s="71"/>
      <c r="J124" s="45">
        <v>1.85</v>
      </c>
      <c r="K124" s="71"/>
      <c r="L124" s="45">
        <v>1.5</v>
      </c>
      <c r="M124" s="71"/>
      <c r="N124" s="45">
        <v>2</v>
      </c>
      <c r="O124" s="71"/>
      <c r="P124" s="46">
        <v>2</v>
      </c>
      <c r="Q124" s="71"/>
      <c r="R124" s="46">
        <v>3</v>
      </c>
      <c r="S124" s="65"/>
      <c r="T124" s="42"/>
      <c r="U124" s="48">
        <f>MAX(R124,P124,N124,L124,J124)</f>
        <v>3</v>
      </c>
      <c r="V124" s="48">
        <f>AVERAGE(J124,L124,N124,P124,R124)</f>
        <v>2.07</v>
      </c>
      <c r="W124" s="58">
        <f>MIN(J124,L124,N124,P124,R124)</f>
        <v>1.5</v>
      </c>
      <c r="X124" s="170"/>
      <c r="Y124" s="188">
        <f>(U124-W124)/(W124)</f>
        <v>1</v>
      </c>
    </row>
    <row r="125" spans="3:25" ht="5.25" customHeight="1">
      <c r="C125" s="125"/>
      <c r="D125" s="126"/>
      <c r="E125" s="170"/>
      <c r="F125" s="67"/>
      <c r="G125" s="46"/>
      <c r="H125" s="45"/>
      <c r="I125" s="46"/>
      <c r="J125" s="45"/>
      <c r="K125" s="46"/>
      <c r="L125" s="45"/>
      <c r="M125" s="46"/>
      <c r="N125" s="45"/>
      <c r="O125" s="46"/>
      <c r="P125" s="46"/>
      <c r="Q125" s="46"/>
      <c r="R125" s="60"/>
      <c r="S125" s="65"/>
      <c r="T125" s="61"/>
      <c r="U125" s="48"/>
      <c r="V125" s="48"/>
      <c r="W125" s="58"/>
      <c r="X125" s="170"/>
      <c r="Y125" s="59"/>
    </row>
    <row r="126" spans="3:25" ht="37.5" customHeight="1">
      <c r="C126" s="123" t="s">
        <v>134</v>
      </c>
      <c r="D126" s="124"/>
      <c r="E126" s="170"/>
      <c r="F126" s="67">
        <v>0.5</v>
      </c>
      <c r="G126" s="71"/>
      <c r="H126" s="47">
        <v>0.55</v>
      </c>
      <c r="I126" s="71"/>
      <c r="J126" s="47">
        <v>0.65</v>
      </c>
      <c r="K126" s="71"/>
      <c r="L126" s="45">
        <v>0.7</v>
      </c>
      <c r="M126" s="71"/>
      <c r="N126" s="45">
        <v>0.5</v>
      </c>
      <c r="O126" s="71"/>
      <c r="P126" s="46">
        <v>0.5</v>
      </c>
      <c r="Q126" s="71"/>
      <c r="R126" s="45">
        <v>0.7</v>
      </c>
      <c r="S126" s="65"/>
      <c r="T126" s="42"/>
      <c r="U126" s="48">
        <f>MAX(R126,P126,N126,L126,J126)</f>
        <v>0.7</v>
      </c>
      <c r="V126" s="48">
        <f>AVERAGE(J126,L126,N126,P126,R126)</f>
        <v>0.61</v>
      </c>
      <c r="W126" s="58">
        <f>MIN(J126,L126,N126,P126,R126)</f>
        <v>0.5</v>
      </c>
      <c r="X126" s="170"/>
      <c r="Y126" s="188">
        <f>(U126-W126)/(W126)</f>
        <v>0.3999999999999999</v>
      </c>
    </row>
    <row r="127" spans="3:25" ht="5.25" customHeight="1" thickBot="1">
      <c r="C127" s="131"/>
      <c r="D127" s="132"/>
      <c r="E127" s="170"/>
      <c r="F127" s="66"/>
      <c r="G127" s="46"/>
      <c r="H127" s="45"/>
      <c r="I127" s="46"/>
      <c r="J127" s="47"/>
      <c r="K127" s="46"/>
      <c r="L127" s="45"/>
      <c r="M127" s="46"/>
      <c r="N127" s="47"/>
      <c r="O127" s="46"/>
      <c r="P127" s="46"/>
      <c r="Q127" s="46"/>
      <c r="R127" s="60"/>
      <c r="S127" s="65"/>
      <c r="T127" s="61"/>
      <c r="U127" s="48"/>
      <c r="V127" s="48"/>
      <c r="W127" s="58"/>
      <c r="X127" s="177"/>
      <c r="Y127" s="59"/>
    </row>
    <row r="128" spans="3:25" ht="40.5" customHeight="1">
      <c r="C128" s="123" t="s">
        <v>123</v>
      </c>
      <c r="D128" s="124"/>
      <c r="E128" s="170"/>
      <c r="F128" s="67">
        <v>1.9</v>
      </c>
      <c r="H128" s="47">
        <v>0.6</v>
      </c>
      <c r="J128" s="47">
        <v>0.8</v>
      </c>
      <c r="L128" s="45">
        <v>1.6</v>
      </c>
      <c r="N128" s="45">
        <v>1</v>
      </c>
      <c r="P128" s="46">
        <v>1.6</v>
      </c>
      <c r="R128" s="45">
        <v>1.5</v>
      </c>
      <c r="S128" s="65"/>
      <c r="T128" s="42"/>
      <c r="U128" s="48">
        <f>MAX(R128,P128,N128,L128,J128)</f>
        <v>1.6</v>
      </c>
      <c r="V128" s="48">
        <f>AVERAGE(J128,L128,N128,P128,R128)</f>
        <v>1.3</v>
      </c>
      <c r="W128" s="48">
        <f>MIN(J128,L128,N128,P128,R128)</f>
        <v>0.8</v>
      </c>
      <c r="X128" s="170"/>
      <c r="Y128" s="188">
        <f>(U128-W128)/(W128)</f>
        <v>1</v>
      </c>
    </row>
    <row r="129" spans="3:25" ht="5.25" customHeight="1" thickBot="1">
      <c r="C129" s="131"/>
      <c r="D129" s="132"/>
      <c r="E129" s="170"/>
      <c r="F129" s="66"/>
      <c r="G129" s="42"/>
      <c r="H129" s="45"/>
      <c r="I129" s="42"/>
      <c r="J129" s="47"/>
      <c r="K129" s="56"/>
      <c r="L129" s="45"/>
      <c r="M129" s="56"/>
      <c r="N129" s="47"/>
      <c r="O129" s="56"/>
      <c r="P129" s="46"/>
      <c r="Q129" s="56"/>
      <c r="R129" s="60"/>
      <c r="S129" s="65"/>
      <c r="T129" s="61"/>
      <c r="U129" s="48"/>
      <c r="V129" s="48"/>
      <c r="W129" s="48"/>
      <c r="X129" s="170"/>
      <c r="Y129" s="59"/>
    </row>
    <row r="130" spans="3:25" ht="40.5" customHeight="1">
      <c r="C130" s="143" t="s">
        <v>124</v>
      </c>
      <c r="D130" s="173"/>
      <c r="E130" s="170"/>
      <c r="F130" s="67">
        <v>1.5</v>
      </c>
      <c r="H130" s="47">
        <v>0.89</v>
      </c>
      <c r="J130" s="47">
        <v>0.45</v>
      </c>
      <c r="L130" s="45">
        <v>1</v>
      </c>
      <c r="N130" s="45">
        <v>0.8</v>
      </c>
      <c r="P130" s="46">
        <v>0.8</v>
      </c>
      <c r="R130" s="45">
        <v>1</v>
      </c>
      <c r="S130" s="65"/>
      <c r="T130" s="42"/>
      <c r="U130" s="48">
        <f>MAX(R130,P130,N130,L130,J130)</f>
        <v>1</v>
      </c>
      <c r="V130" s="48">
        <f>AVERAGE(J130,L130,N130,P130,R130)</f>
        <v>0.8099999999999999</v>
      </c>
      <c r="W130" s="48">
        <f>MIN(J130,L130,N130,P130,R130)</f>
        <v>0.45</v>
      </c>
      <c r="X130" s="170"/>
      <c r="Y130" s="188">
        <f>(U130-W130)/(W130)</f>
        <v>1.2222222222222223</v>
      </c>
    </row>
    <row r="131" spans="3:25" ht="5.25" customHeight="1" thickBot="1">
      <c r="C131" s="145"/>
      <c r="D131" s="174"/>
      <c r="E131" s="76"/>
      <c r="F131" s="66"/>
      <c r="G131" s="42"/>
      <c r="H131" s="45"/>
      <c r="I131" s="42"/>
      <c r="J131" s="47"/>
      <c r="K131" s="56"/>
      <c r="L131" s="45"/>
      <c r="M131" s="56"/>
      <c r="N131" s="47"/>
      <c r="O131" s="56"/>
      <c r="P131" s="46"/>
      <c r="Q131" s="56"/>
      <c r="R131" s="60"/>
      <c r="S131" s="63"/>
      <c r="T131" s="61"/>
      <c r="U131" s="48"/>
      <c r="V131" s="48"/>
      <c r="W131" s="48"/>
      <c r="X131" s="177"/>
      <c r="Y131" s="48"/>
    </row>
    <row r="132" spans="3:21" ht="15.75">
      <c r="C132" s="193" t="s">
        <v>160</v>
      </c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</row>
    <row r="133" spans="3:19" ht="15">
      <c r="C133" s="118" t="s">
        <v>153</v>
      </c>
      <c r="D133" s="118"/>
      <c r="E133" s="118"/>
      <c r="F133" s="118"/>
      <c r="G133" s="118"/>
      <c r="H133" s="118"/>
      <c r="I133" s="118"/>
      <c r="J133" s="118"/>
      <c r="K133" s="190"/>
      <c r="L133" s="190"/>
      <c r="M133" s="190"/>
      <c r="N133" s="190"/>
      <c r="O133" s="49"/>
      <c r="Q133" s="41"/>
      <c r="R133" s="41"/>
      <c r="S133" s="41"/>
    </row>
    <row r="134" spans="14:19" ht="15">
      <c r="N134" s="49"/>
      <c r="O134" s="49"/>
      <c r="Q134" s="41"/>
      <c r="R134" s="41"/>
      <c r="S134" s="41"/>
    </row>
    <row r="135" spans="3:19" ht="15.75">
      <c r="C135" s="194" t="s">
        <v>141</v>
      </c>
      <c r="D135" s="194"/>
      <c r="E135" s="194"/>
      <c r="F135" s="194"/>
      <c r="G135" s="190"/>
      <c r="H135" s="190"/>
      <c r="N135" s="49"/>
      <c r="O135" s="49"/>
      <c r="Q135" s="41"/>
      <c r="R135" s="41"/>
      <c r="S135" s="41"/>
    </row>
    <row r="136" spans="3:19" ht="15">
      <c r="C136" s="118" t="s">
        <v>142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41"/>
    </row>
    <row r="137" spans="3:19" ht="15">
      <c r="C137" s="118" t="s">
        <v>143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S137" s="41"/>
    </row>
    <row r="138" spans="3:19" ht="15">
      <c r="C138" s="118" t="s">
        <v>144</v>
      </c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90"/>
      <c r="Q138" s="41"/>
      <c r="R138" s="41"/>
      <c r="S138" s="41"/>
    </row>
    <row r="139" spans="15:19" ht="14.25" customHeight="1">
      <c r="O139" s="190"/>
      <c r="P139" s="190"/>
      <c r="Q139" s="41"/>
      <c r="R139" s="41"/>
      <c r="S139" s="41"/>
    </row>
    <row r="140" spans="3:25" ht="14.25" customHeight="1">
      <c r="C140" s="195" t="s">
        <v>135</v>
      </c>
      <c r="D140" s="195"/>
      <c r="E140" s="195"/>
      <c r="F140" s="195"/>
      <c r="G140" s="195" t="s">
        <v>139</v>
      </c>
      <c r="H140" s="195"/>
      <c r="I140" s="195"/>
      <c r="J140" s="195"/>
      <c r="K140" s="195"/>
      <c r="L140" s="195" t="s">
        <v>156</v>
      </c>
      <c r="M140" s="195"/>
      <c r="N140" s="195"/>
      <c r="O140" s="195"/>
      <c r="P140" s="195"/>
      <c r="Q140" s="195" t="s">
        <v>158</v>
      </c>
      <c r="R140" s="195"/>
      <c r="S140" s="195"/>
      <c r="T140" s="195"/>
      <c r="U140" s="195"/>
      <c r="V140" s="195" t="s">
        <v>161</v>
      </c>
      <c r="W140" s="195"/>
      <c r="X140" s="195"/>
      <c r="Y140" s="195"/>
    </row>
    <row r="141" spans="3:25" ht="12.75" customHeight="1">
      <c r="C141" s="117" t="s">
        <v>136</v>
      </c>
      <c r="D141" s="117"/>
      <c r="E141" s="117"/>
      <c r="F141" s="117"/>
      <c r="G141" s="117" t="s">
        <v>136</v>
      </c>
      <c r="H141" s="117"/>
      <c r="I141" s="117"/>
      <c r="J141" s="117"/>
      <c r="K141" s="117"/>
      <c r="L141" s="117" t="s">
        <v>136</v>
      </c>
      <c r="M141" s="117"/>
      <c r="N141" s="117"/>
      <c r="O141" s="117"/>
      <c r="P141" s="117"/>
      <c r="Q141" s="117" t="s">
        <v>136</v>
      </c>
      <c r="R141" s="117"/>
      <c r="S141" s="117"/>
      <c r="T141" s="117"/>
      <c r="U141" s="117"/>
      <c r="V141" s="117" t="s">
        <v>136</v>
      </c>
      <c r="W141" s="117"/>
      <c r="X141" s="117"/>
      <c r="Y141" s="117"/>
    </row>
    <row r="142" spans="3:25" ht="12.75" customHeight="1">
      <c r="C142" s="117" t="s">
        <v>167</v>
      </c>
      <c r="D142" s="117"/>
      <c r="E142" s="117"/>
      <c r="F142" s="117"/>
      <c r="G142" s="117" t="s">
        <v>167</v>
      </c>
      <c r="H142" s="117"/>
      <c r="I142" s="117"/>
      <c r="J142" s="117"/>
      <c r="K142" s="117"/>
      <c r="L142" s="117" t="s">
        <v>167</v>
      </c>
      <c r="M142" s="117"/>
      <c r="N142" s="117"/>
      <c r="O142" s="117"/>
      <c r="P142" s="117"/>
      <c r="Q142" s="117" t="s">
        <v>167</v>
      </c>
      <c r="R142" s="117"/>
      <c r="S142" s="117"/>
      <c r="T142" s="117"/>
      <c r="U142" s="117"/>
      <c r="V142" s="117" t="s">
        <v>167</v>
      </c>
      <c r="W142" s="117"/>
      <c r="X142" s="117"/>
      <c r="Y142" s="117"/>
    </row>
    <row r="143" spans="3:25" ht="12.75" customHeight="1">
      <c r="C143" s="117" t="s">
        <v>137</v>
      </c>
      <c r="D143" s="117"/>
      <c r="E143" s="117"/>
      <c r="F143" s="117"/>
      <c r="G143" s="117" t="s">
        <v>140</v>
      </c>
      <c r="H143" s="117"/>
      <c r="I143" s="117"/>
      <c r="J143" s="117"/>
      <c r="K143" s="117"/>
      <c r="L143" s="117" t="s">
        <v>157</v>
      </c>
      <c r="M143" s="117"/>
      <c r="N143" s="117"/>
      <c r="O143" s="117"/>
      <c r="P143" s="117"/>
      <c r="Q143" s="117" t="s">
        <v>159</v>
      </c>
      <c r="R143" s="117"/>
      <c r="S143" s="117"/>
      <c r="T143" s="117"/>
      <c r="U143" s="117"/>
      <c r="V143" s="117" t="s">
        <v>162</v>
      </c>
      <c r="W143" s="117"/>
      <c r="X143" s="117"/>
      <c r="Y143" s="117"/>
    </row>
    <row r="144" spans="7:24" ht="15">
      <c r="G144" s="191"/>
      <c r="M144"/>
      <c r="S144" s="191"/>
      <c r="X144" s="191"/>
    </row>
    <row r="145" spans="7:24" ht="14.25" customHeight="1">
      <c r="G145" s="191"/>
      <c r="L145" s="197" t="s">
        <v>163</v>
      </c>
      <c r="M145" s="197"/>
      <c r="N145" s="197"/>
      <c r="O145" s="197"/>
      <c r="P145" s="197"/>
      <c r="S145" s="191"/>
      <c r="X145" s="191"/>
    </row>
    <row r="146" spans="12:16" ht="12.75" customHeight="1">
      <c r="L146" s="196" t="s">
        <v>138</v>
      </c>
      <c r="M146" s="196"/>
      <c r="N146" s="196"/>
      <c r="O146" s="196"/>
      <c r="P146" s="196"/>
    </row>
    <row r="147" spans="12:16" ht="12.75" customHeight="1">
      <c r="L147" s="196" t="s">
        <v>167</v>
      </c>
      <c r="M147" s="196"/>
      <c r="N147" s="196"/>
      <c r="O147" s="196"/>
      <c r="P147" s="196"/>
    </row>
    <row r="148" spans="12:16" ht="12.75" customHeight="1">
      <c r="L148" s="196" t="s">
        <v>164</v>
      </c>
      <c r="M148" s="196"/>
      <c r="N148" s="196"/>
      <c r="O148" s="196"/>
      <c r="P148" s="196"/>
    </row>
    <row r="149" spans="12:16" ht="15">
      <c r="L149"/>
      <c r="M149"/>
      <c r="N149" s="192"/>
      <c r="O149" s="192"/>
      <c r="P149" s="55"/>
    </row>
    <row r="150" spans="12:16" ht="14.25" customHeight="1">
      <c r="L150" s="197" t="s">
        <v>165</v>
      </c>
      <c r="M150" s="197"/>
      <c r="N150" s="197"/>
      <c r="O150" s="197"/>
      <c r="P150" s="197"/>
    </row>
    <row r="151" spans="12:16" ht="15">
      <c r="L151" s="196" t="s">
        <v>166</v>
      </c>
      <c r="M151" s="196"/>
      <c r="N151" s="196"/>
      <c r="O151" s="196"/>
      <c r="P151" s="196"/>
    </row>
    <row r="152" spans="12:16" ht="15">
      <c r="L152" s="196" t="s">
        <v>167</v>
      </c>
      <c r="M152" s="196"/>
      <c r="N152" s="196"/>
      <c r="O152" s="196"/>
      <c r="P152" s="196"/>
    </row>
  </sheetData>
  <sheetProtection/>
  <mergeCells count="105">
    <mergeCell ref="L150:P150"/>
    <mergeCell ref="L151:P151"/>
    <mergeCell ref="L152:P152"/>
    <mergeCell ref="C135:F135"/>
    <mergeCell ref="C132:U132"/>
    <mergeCell ref="G140:K140"/>
    <mergeCell ref="G141:K141"/>
    <mergeCell ref="G142:K142"/>
    <mergeCell ref="G143:K143"/>
    <mergeCell ref="L140:P140"/>
    <mergeCell ref="L141:P141"/>
    <mergeCell ref="L142:P142"/>
    <mergeCell ref="L143:P143"/>
    <mergeCell ref="C140:F140"/>
    <mergeCell ref="C141:F141"/>
    <mergeCell ref="C142:F142"/>
    <mergeCell ref="C143:F143"/>
    <mergeCell ref="C133:J133"/>
    <mergeCell ref="C136:R136"/>
    <mergeCell ref="C137:L137"/>
    <mergeCell ref="Q140:U140"/>
    <mergeCell ref="X128:X131"/>
    <mergeCell ref="Y2:Y3"/>
    <mergeCell ref="X2:X127"/>
    <mergeCell ref="C122:D123"/>
    <mergeCell ref="C128:D129"/>
    <mergeCell ref="U2:W2"/>
    <mergeCell ref="C30:D31"/>
    <mergeCell ref="C38:D39"/>
    <mergeCell ref="C36:D37"/>
    <mergeCell ref="C32:D33"/>
    <mergeCell ref="C20:D21"/>
    <mergeCell ref="C22:D23"/>
    <mergeCell ref="C28:D29"/>
    <mergeCell ref="C34:D35"/>
    <mergeCell ref="C24:D25"/>
    <mergeCell ref="C26:D27"/>
    <mergeCell ref="C40:D41"/>
    <mergeCell ref="C42:D43"/>
    <mergeCell ref="C44:D45"/>
    <mergeCell ref="C90:D91"/>
    <mergeCell ref="C46:D47"/>
    <mergeCell ref="C50:D51"/>
    <mergeCell ref="C52:D53"/>
    <mergeCell ref="C54:D55"/>
    <mergeCell ref="C70:D71"/>
    <mergeCell ref="C72:D73"/>
    <mergeCell ref="E2:S2"/>
    <mergeCell ref="C8:D9"/>
    <mergeCell ref="C10:D11"/>
    <mergeCell ref="E4:E130"/>
    <mergeCell ref="C88:D89"/>
    <mergeCell ref="C116:D117"/>
    <mergeCell ref="C130:D131"/>
    <mergeCell ref="C124:D125"/>
    <mergeCell ref="C114:D115"/>
    <mergeCell ref="C96:D97"/>
    <mergeCell ref="C64:D65"/>
    <mergeCell ref="C66:D67"/>
    <mergeCell ref="C1:Y1"/>
    <mergeCell ref="C16:D17"/>
    <mergeCell ref="C18:D19"/>
    <mergeCell ref="C4:D5"/>
    <mergeCell ref="C6:D7"/>
    <mergeCell ref="C12:D13"/>
    <mergeCell ref="C14:D15"/>
    <mergeCell ref="C2:D3"/>
    <mergeCell ref="C48:D49"/>
    <mergeCell ref="C74:D75"/>
    <mergeCell ref="C76:D77"/>
    <mergeCell ref="C80:D81"/>
    <mergeCell ref="C78:D79"/>
    <mergeCell ref="C60:D61"/>
    <mergeCell ref="C68:D69"/>
    <mergeCell ref="C56:D57"/>
    <mergeCell ref="C58:D59"/>
    <mergeCell ref="C62:D63"/>
    <mergeCell ref="C126:D127"/>
    <mergeCell ref="C110:D111"/>
    <mergeCell ref="C112:D113"/>
    <mergeCell ref="C120:D121"/>
    <mergeCell ref="C118:D119"/>
    <mergeCell ref="C82:D83"/>
    <mergeCell ref="C102:D103"/>
    <mergeCell ref="C106:D107"/>
    <mergeCell ref="C108:D109"/>
    <mergeCell ref="C104:D105"/>
    <mergeCell ref="C92:D93"/>
    <mergeCell ref="C94:D95"/>
    <mergeCell ref="C86:D87"/>
    <mergeCell ref="C84:D85"/>
    <mergeCell ref="C98:D99"/>
    <mergeCell ref="C100:D101"/>
    <mergeCell ref="C138:N138"/>
    <mergeCell ref="Q141:U141"/>
    <mergeCell ref="Q142:U142"/>
    <mergeCell ref="Q143:U143"/>
    <mergeCell ref="V140:Y140"/>
    <mergeCell ref="V141:Y141"/>
    <mergeCell ref="V142:Y142"/>
    <mergeCell ref="V143:Y143"/>
    <mergeCell ref="L145:P145"/>
    <mergeCell ref="L146:P146"/>
    <mergeCell ref="L147:P147"/>
    <mergeCell ref="L148:P148"/>
  </mergeCells>
  <printOptions horizontalCentered="1"/>
  <pageMargins left="0.1968503937007874" right="0.1968503937007874" top="0.1968503937007874" bottom="0.1968503937007874" header="0" footer="0"/>
  <pageSetup fitToHeight="4" fitToWidth="4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Uberaba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PMU</cp:lastModifiedBy>
  <cp:lastPrinted>2016-01-04T14:12:08Z</cp:lastPrinted>
  <dcterms:created xsi:type="dcterms:W3CDTF">2006-01-04T15:43:05Z</dcterms:created>
  <dcterms:modified xsi:type="dcterms:W3CDTF">2016-01-08T19:19:43Z</dcterms:modified>
  <cp:category/>
  <cp:version/>
  <cp:contentType/>
  <cp:contentStatus/>
</cp:coreProperties>
</file>